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ic-filserver1\OfflineFolders\taoyuaw\Documents\Project\GRACE\WeiLiu2017\"/>
    </mc:Choice>
  </mc:AlternateContent>
  <bookViews>
    <workbookView xWindow="0" yWindow="0" windowWidth="20736" windowHeight="11760" tabRatio="826" activeTab="2"/>
  </bookViews>
  <sheets>
    <sheet name="TotPrimEn2040" sheetId="21" r:id="rId1"/>
    <sheet name="emis2040" sheetId="32" r:id="rId2"/>
    <sheet name="sector" sheetId="3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3" l="1"/>
  <c r="I30" i="33"/>
  <c r="I31" i="33"/>
  <c r="I32" i="33"/>
  <c r="I33" i="33"/>
  <c r="I34" i="33"/>
  <c r="I35" i="33"/>
  <c r="I36" i="33"/>
  <c r="I38" i="33"/>
  <c r="I17" i="33"/>
  <c r="I18" i="33"/>
  <c r="I19" i="33"/>
  <c r="I20" i="33"/>
  <c r="I21" i="33"/>
  <c r="I22" i="33"/>
  <c r="I23" i="33"/>
  <c r="I24" i="33"/>
  <c r="I25" i="33"/>
  <c r="I13" i="33"/>
  <c r="R13" i="33"/>
  <c r="F29" i="33" l="1"/>
  <c r="E30" i="33"/>
  <c r="D31" i="33"/>
  <c r="G31" i="33"/>
  <c r="H31" i="33"/>
  <c r="F32" i="33"/>
  <c r="G32" i="33"/>
  <c r="E34" i="33"/>
  <c r="D35" i="33"/>
  <c r="G35" i="33"/>
  <c r="H35" i="33"/>
  <c r="F36" i="33"/>
  <c r="G36" i="33"/>
  <c r="C18" i="33"/>
  <c r="D18" i="33"/>
  <c r="D30" i="33" s="1"/>
  <c r="E18" i="33"/>
  <c r="F18" i="33"/>
  <c r="F30" i="33" s="1"/>
  <c r="G18" i="33"/>
  <c r="G30" i="33" s="1"/>
  <c r="H18" i="33"/>
  <c r="H30" i="33" s="1"/>
  <c r="C19" i="33"/>
  <c r="C31" i="33" s="1"/>
  <c r="D19" i="33"/>
  <c r="E19" i="33"/>
  <c r="E31" i="33" s="1"/>
  <c r="F19" i="33"/>
  <c r="F31" i="33" s="1"/>
  <c r="G19" i="33"/>
  <c r="H19" i="33"/>
  <c r="C20" i="33"/>
  <c r="C32" i="33" s="1"/>
  <c r="D20" i="33"/>
  <c r="D32" i="33" s="1"/>
  <c r="E20" i="33"/>
  <c r="E32" i="33" s="1"/>
  <c r="F20" i="33"/>
  <c r="G20" i="33"/>
  <c r="H20" i="33"/>
  <c r="H32" i="33" s="1"/>
  <c r="C21" i="33"/>
  <c r="C33" i="33" s="1"/>
  <c r="D21" i="33"/>
  <c r="D33" i="33" s="1"/>
  <c r="E21" i="33"/>
  <c r="E33" i="33" s="1"/>
  <c r="F21" i="33"/>
  <c r="F33" i="33" s="1"/>
  <c r="G21" i="33"/>
  <c r="G33" i="33" s="1"/>
  <c r="H21" i="33"/>
  <c r="H33" i="33" s="1"/>
  <c r="C22" i="33"/>
  <c r="C34" i="33" s="1"/>
  <c r="D22" i="33"/>
  <c r="D34" i="33" s="1"/>
  <c r="E22" i="33"/>
  <c r="F22" i="33"/>
  <c r="F34" i="33" s="1"/>
  <c r="G22" i="33"/>
  <c r="G34" i="33" s="1"/>
  <c r="H22" i="33"/>
  <c r="H34" i="33" s="1"/>
  <c r="C23" i="33"/>
  <c r="C35" i="33" s="1"/>
  <c r="D23" i="33"/>
  <c r="E23" i="33"/>
  <c r="E35" i="33" s="1"/>
  <c r="F23" i="33"/>
  <c r="F35" i="33" s="1"/>
  <c r="G23" i="33"/>
  <c r="H23" i="33"/>
  <c r="C24" i="33"/>
  <c r="D24" i="33"/>
  <c r="D36" i="33" s="1"/>
  <c r="E24" i="33"/>
  <c r="E36" i="33" s="1"/>
  <c r="F24" i="33"/>
  <c r="G24" i="33"/>
  <c r="H24" i="33"/>
  <c r="H36" i="33" s="1"/>
  <c r="F25" i="33"/>
  <c r="F38" i="33" s="1"/>
  <c r="D17" i="33"/>
  <c r="D29" i="33" s="1"/>
  <c r="E17" i="33"/>
  <c r="E29" i="33" s="1"/>
  <c r="F17" i="33"/>
  <c r="G17" i="33"/>
  <c r="G29" i="33" s="1"/>
  <c r="H17" i="33"/>
  <c r="H29" i="33" s="1"/>
  <c r="C17" i="33"/>
  <c r="Q13" i="33"/>
  <c r="P13" i="33"/>
  <c r="O13" i="33"/>
  <c r="N13" i="33"/>
  <c r="M13" i="33"/>
  <c r="L13" i="33"/>
  <c r="D13" i="33"/>
  <c r="D25" i="33" s="1"/>
  <c r="D38" i="33" s="1"/>
  <c r="E13" i="33"/>
  <c r="E25" i="33" s="1"/>
  <c r="E38" i="33" s="1"/>
  <c r="F13" i="33"/>
  <c r="G13" i="33"/>
  <c r="G25" i="33" s="1"/>
  <c r="G38" i="33" s="1"/>
  <c r="H13" i="33"/>
  <c r="H25" i="33" s="1"/>
  <c r="H38" i="33" s="1"/>
  <c r="C36" i="33"/>
  <c r="C30" i="33"/>
  <c r="C29" i="33"/>
  <c r="C13" i="33"/>
  <c r="C25" i="33" s="1"/>
  <c r="D51" i="21"/>
  <c r="E51" i="21"/>
  <c r="F51" i="21"/>
  <c r="C51" i="21"/>
  <c r="C13" i="32"/>
  <c r="G13" i="32"/>
  <c r="F13" i="32"/>
  <c r="E13" i="32"/>
  <c r="D13" i="32"/>
  <c r="F24" i="32"/>
  <c r="F36" i="32" s="1"/>
  <c r="C24" i="32"/>
  <c r="C36" i="32" s="1"/>
  <c r="F23" i="32"/>
  <c r="F35" i="32" s="1"/>
  <c r="F21" i="32"/>
  <c r="F33" i="32" s="1"/>
  <c r="F20" i="32"/>
  <c r="F32" i="32" s="1"/>
  <c r="C20" i="32"/>
  <c r="C32" i="32" s="1"/>
  <c r="F19" i="32"/>
  <c r="F31" i="32" s="1"/>
  <c r="F17" i="32"/>
  <c r="F29" i="32" s="1"/>
  <c r="C17" i="32"/>
  <c r="C29" i="32" s="1"/>
  <c r="E24" i="32"/>
  <c r="E36" i="32" s="1"/>
  <c r="D24" i="32"/>
  <c r="D36" i="32" s="1"/>
  <c r="E23" i="32"/>
  <c r="E35" i="32" s="1"/>
  <c r="D23" i="32"/>
  <c r="D35" i="32" s="1"/>
  <c r="F22" i="32"/>
  <c r="F34" i="32" s="1"/>
  <c r="E22" i="32"/>
  <c r="E34" i="32" s="1"/>
  <c r="D22" i="32"/>
  <c r="D34" i="32" s="1"/>
  <c r="C22" i="32"/>
  <c r="C34" i="32" s="1"/>
  <c r="E21" i="32"/>
  <c r="E33" i="32" s="1"/>
  <c r="D21" i="32"/>
  <c r="D33" i="32" s="1"/>
  <c r="C21" i="32"/>
  <c r="C33" i="32" s="1"/>
  <c r="E20" i="32"/>
  <c r="E32" i="32" s="1"/>
  <c r="D20" i="32"/>
  <c r="D32" i="32" s="1"/>
  <c r="E19" i="32"/>
  <c r="E31" i="32" s="1"/>
  <c r="D19" i="32"/>
  <c r="D31" i="32" s="1"/>
  <c r="F18" i="32"/>
  <c r="F30" i="32" s="1"/>
  <c r="E18" i="32"/>
  <c r="E30" i="32" s="1"/>
  <c r="D18" i="32"/>
  <c r="D30" i="32" s="1"/>
  <c r="C18" i="32"/>
  <c r="C30" i="32" s="1"/>
  <c r="E17" i="32"/>
  <c r="E29" i="32" s="1"/>
  <c r="D17" i="32"/>
  <c r="D29" i="32" s="1"/>
  <c r="C38" i="33" l="1"/>
  <c r="C25" i="32"/>
  <c r="C38" i="32" s="1"/>
  <c r="C19" i="32"/>
  <c r="C31" i="32" s="1"/>
  <c r="C23" i="32"/>
  <c r="C35" i="32" s="1"/>
  <c r="G18" i="21"/>
  <c r="G19" i="21"/>
  <c r="G20" i="21"/>
  <c r="G21" i="21"/>
  <c r="G22" i="21"/>
  <c r="G23" i="21"/>
  <c r="G24" i="21"/>
  <c r="G17" i="21"/>
  <c r="S13" i="21"/>
  <c r="T13" i="21"/>
  <c r="U13" i="21"/>
  <c r="V13" i="21"/>
  <c r="F25" i="32" l="1"/>
  <c r="F38" i="32" s="1"/>
  <c r="H13" i="32"/>
  <c r="E25" i="32"/>
  <c r="E38" i="32" s="1"/>
  <c r="D25" i="32"/>
  <c r="D38" i="32" s="1"/>
  <c r="G25" i="21"/>
  <c r="F30" i="21"/>
  <c r="F42" i="21" s="1"/>
  <c r="C18" i="21"/>
  <c r="D18" i="21"/>
  <c r="C30" i="21" s="1"/>
  <c r="E18" i="21"/>
  <c r="F18" i="21"/>
  <c r="C19" i="21"/>
  <c r="D19" i="21"/>
  <c r="E19" i="21"/>
  <c r="F19" i="21"/>
  <c r="C20" i="21"/>
  <c r="F32" i="21" s="1"/>
  <c r="F44" i="21" s="1"/>
  <c r="D20" i="21"/>
  <c r="C32" i="21" s="1"/>
  <c r="E20" i="21"/>
  <c r="F20" i="21"/>
  <c r="E32" i="21" s="1"/>
  <c r="E44" i="21" s="1"/>
  <c r="C21" i="21"/>
  <c r="D21" i="21"/>
  <c r="E21" i="21"/>
  <c r="F21" i="21"/>
  <c r="C22" i="21"/>
  <c r="D22" i="21"/>
  <c r="E22" i="21"/>
  <c r="F22" i="21"/>
  <c r="C23" i="21"/>
  <c r="D23" i="21"/>
  <c r="E23" i="21"/>
  <c r="F23" i="21"/>
  <c r="C24" i="21"/>
  <c r="E36" i="21" s="1"/>
  <c r="E48" i="21" s="1"/>
  <c r="D24" i="21"/>
  <c r="E24" i="21"/>
  <c r="F24" i="21"/>
  <c r="F17" i="21"/>
  <c r="E29" i="21" s="1"/>
  <c r="E41" i="21" s="1"/>
  <c r="E17" i="21"/>
  <c r="D17" i="21"/>
  <c r="C17" i="21"/>
  <c r="D13" i="21"/>
  <c r="E13" i="21"/>
  <c r="F13" i="21"/>
  <c r="G13" i="21"/>
  <c r="H13" i="21"/>
  <c r="I13" i="21"/>
  <c r="J13" i="21"/>
  <c r="K13" i="21"/>
  <c r="L13" i="21"/>
  <c r="E25" i="21" s="1"/>
  <c r="M13" i="21"/>
  <c r="N13" i="21"/>
  <c r="O13" i="21"/>
  <c r="P13" i="21"/>
  <c r="Q13" i="21"/>
  <c r="R13" i="21"/>
  <c r="C13" i="21"/>
  <c r="C35" i="21" l="1"/>
  <c r="C34" i="21"/>
  <c r="C46" i="21" s="1"/>
  <c r="D33" i="21"/>
  <c r="D45" i="21" s="1"/>
  <c r="F25" i="21"/>
  <c r="E31" i="21"/>
  <c r="E43" i="21" s="1"/>
  <c r="E30" i="21"/>
  <c r="E42" i="21" s="1"/>
  <c r="F31" i="21"/>
  <c r="F43" i="21" s="1"/>
  <c r="C29" i="21"/>
  <c r="C41" i="21" s="1"/>
  <c r="F29" i="21"/>
  <c r="F41" i="21" s="1"/>
  <c r="E35" i="21"/>
  <c r="E47" i="21" s="1"/>
  <c r="E33" i="21"/>
  <c r="E45" i="21" s="1"/>
  <c r="F35" i="21"/>
  <c r="F47" i="21" s="1"/>
  <c r="D35" i="21"/>
  <c r="D47" i="21" s="1"/>
  <c r="F36" i="21"/>
  <c r="F48" i="21" s="1"/>
  <c r="F34" i="21"/>
  <c r="F46" i="21" s="1"/>
  <c r="D29" i="21"/>
  <c r="D41" i="21" s="1"/>
  <c r="C33" i="21"/>
  <c r="D31" i="21"/>
  <c r="D43" i="21" s="1"/>
  <c r="F33" i="21"/>
  <c r="F45" i="21" s="1"/>
  <c r="E34" i="21"/>
  <c r="E46" i="21" s="1"/>
  <c r="C25" i="21"/>
  <c r="D37" i="21" s="1"/>
  <c r="D50" i="21" s="1"/>
  <c r="D25" i="21"/>
  <c r="D32" i="21"/>
  <c r="D44" i="21" s="1"/>
  <c r="C44" i="21"/>
  <c r="C42" i="21"/>
  <c r="C47" i="21"/>
  <c r="D30" i="21"/>
  <c r="D42" i="21" s="1"/>
  <c r="D34" i="21"/>
  <c r="D46" i="21" s="1"/>
  <c r="D36" i="21"/>
  <c r="D48" i="21" s="1"/>
  <c r="C36" i="21"/>
  <c r="C31" i="21"/>
  <c r="C37" i="21" l="1"/>
  <c r="C50" i="21" s="1"/>
  <c r="C45" i="21"/>
  <c r="E37" i="21"/>
  <c r="E50" i="21" s="1"/>
  <c r="F37" i="21"/>
  <c r="F50" i="21" s="1"/>
  <c r="C43" i="21"/>
  <c r="C48" i="21"/>
</calcChain>
</file>

<file path=xl/sharedStrings.xml><?xml version="1.0" encoding="utf-8"?>
<sst xmlns="http://schemas.openxmlformats.org/spreadsheetml/2006/main" count="205" uniqueCount="52">
  <si>
    <t>BRA</t>
  </si>
  <si>
    <t>CHN</t>
  </si>
  <si>
    <t>IND</t>
  </si>
  <si>
    <t>JPN</t>
  </si>
  <si>
    <t>RUS</t>
  </si>
  <si>
    <t>USA</t>
  </si>
  <si>
    <t>EU</t>
  </si>
  <si>
    <t>United States</t>
  </si>
  <si>
    <t>European Union</t>
  </si>
  <si>
    <t>Japan</t>
  </si>
  <si>
    <t>Russia</t>
  </si>
  <si>
    <t>China</t>
  </si>
  <si>
    <t>India</t>
  </si>
  <si>
    <t>Brazil</t>
  </si>
  <si>
    <t>Rest of the World</t>
  </si>
  <si>
    <t>col</t>
  </si>
  <si>
    <t>cru</t>
  </si>
  <si>
    <t>elc</t>
  </si>
  <si>
    <t>gas</t>
  </si>
  <si>
    <t>BAU</t>
  </si>
  <si>
    <t>SN1</t>
  </si>
  <si>
    <t>SN2</t>
  </si>
  <si>
    <t>World</t>
  </si>
  <si>
    <t>ROW</t>
  </si>
  <si>
    <t>agr</t>
  </si>
  <si>
    <t>Agriculture</t>
  </si>
  <si>
    <t>ser</t>
  </si>
  <si>
    <t>Services</t>
  </si>
  <si>
    <t>iron</t>
  </si>
  <si>
    <t>nmm</t>
  </si>
  <si>
    <t>Cement</t>
  </si>
  <si>
    <t>pro</t>
  </si>
  <si>
    <t>tran</t>
  </si>
  <si>
    <t>Transport</t>
  </si>
  <si>
    <t>Rebound</t>
  </si>
  <si>
    <t>Emissions</t>
  </si>
  <si>
    <t>energy use in 2040 (mtoe)</t>
  </si>
  <si>
    <t>SN3</t>
  </si>
  <si>
    <t xml:space="preserve">world </t>
  </si>
  <si>
    <t>SN4</t>
  </si>
  <si>
    <t>FixLbyS</t>
  </si>
  <si>
    <t>FixLinR</t>
  </si>
  <si>
    <t>VarLinR</t>
  </si>
  <si>
    <t>LongTerm</t>
  </si>
  <si>
    <t>emissions in 2040 (MMTCO2)</t>
  </si>
  <si>
    <t>Energy use</t>
  </si>
  <si>
    <t>emissions in 2040 (MMTCO2) in "LongTerm"</t>
  </si>
  <si>
    <t>Iron &amp; Steel</t>
  </si>
  <si>
    <t>Manusfacturing</t>
  </si>
  <si>
    <t>hh</t>
  </si>
  <si>
    <t>Households</t>
  </si>
  <si>
    <t>Figure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</si>
</sst>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TotPrimEn2040!$C$40</c:f>
              <c:strCache>
                <c:ptCount val="1"/>
                <c:pt idx="0">
                  <c:v>FixLbyS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TotPrimEn2040!$B$41:$B$51</c15:sqref>
                  </c15:fullRef>
                </c:ext>
              </c:extLst>
              <c:f>TotPrimEn2040!$B$50:$B$51</c:f>
              <c:strCache>
                <c:ptCount val="2"/>
                <c:pt idx="0">
                  <c:v>Energy use</c:v>
                </c:pt>
                <c:pt idx="1">
                  <c:v>Emissions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TotPrimEn2040!$C$41:$C$51</c15:sqref>
                  </c15:fullRef>
                </c:ext>
              </c:extLst>
              <c:f>TotPrimEn2040!$C$50:$C$51</c:f>
              <c:numCache>
                <c:formatCode>0</c:formatCode>
                <c:ptCount val="2"/>
                <c:pt idx="0">
                  <c:v>76.026972824816141</c:v>
                </c:pt>
                <c:pt idx="1">
                  <c:v>80.884712737273219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E0-4D1E-BC63-C9F8746FD5C4}"/>
            </c:ext>
          </c:extLst>
        </c:ser>
        <c:ser>
          <c:idx val="1"/>
          <c:order val="1"/>
          <c:tx>
            <c:strRef>
              <c:f>TotPrimEn2040!$D$40</c:f>
              <c:strCache>
                <c:ptCount val="1"/>
                <c:pt idx="0">
                  <c:v>FixLinR</c:v>
                </c:pt>
              </c:strCache>
            </c:strRef>
          </c:tx>
          <c:spPr>
            <a:pattFill prst="zigZ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TotPrimEn2040!$B$41:$B$51</c15:sqref>
                  </c15:fullRef>
                </c:ext>
              </c:extLst>
              <c:f>TotPrimEn2040!$B$50:$B$51</c:f>
              <c:strCache>
                <c:ptCount val="2"/>
                <c:pt idx="0">
                  <c:v>Energy use</c:v>
                </c:pt>
                <c:pt idx="1">
                  <c:v>Emissions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TotPrimEn2040!$D$41:$D$51</c15:sqref>
                  </c15:fullRef>
                </c:ext>
              </c:extLst>
              <c:f>TotPrimEn2040!$D$50:$D$51</c:f>
              <c:numCache>
                <c:formatCode>0</c:formatCode>
                <c:ptCount val="2"/>
                <c:pt idx="0">
                  <c:v>64.736579271417583</c:v>
                </c:pt>
                <c:pt idx="1">
                  <c:v>73.022515743851812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E0-4D1E-BC63-C9F8746FD5C4}"/>
            </c:ext>
          </c:extLst>
        </c:ser>
        <c:ser>
          <c:idx val="2"/>
          <c:order val="2"/>
          <c:tx>
            <c:strRef>
              <c:f>TotPrimEn2040!$E$40</c:f>
              <c:strCache>
                <c:ptCount val="1"/>
                <c:pt idx="0">
                  <c:v>VarLinR</c:v>
                </c:pt>
              </c:strCache>
            </c:strRef>
          </c:tx>
          <c:spPr>
            <a:pattFill prst="dashHorz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TotPrimEn2040!$B$41:$B$51</c15:sqref>
                  </c15:fullRef>
                </c:ext>
              </c:extLst>
              <c:f>TotPrimEn2040!$B$50:$B$51</c:f>
              <c:strCache>
                <c:ptCount val="2"/>
                <c:pt idx="0">
                  <c:v>Energy use</c:v>
                </c:pt>
                <c:pt idx="1">
                  <c:v>Emissions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TotPrimEn2040!$E$41:$E$51</c15:sqref>
                  </c15:fullRef>
                </c:ext>
              </c:extLst>
              <c:f>TotPrimEn2040!$E$50:$E$51</c:f>
              <c:numCache>
                <c:formatCode>0</c:formatCode>
                <c:ptCount val="2"/>
                <c:pt idx="0">
                  <c:v>66.912863777674545</c:v>
                </c:pt>
                <c:pt idx="1">
                  <c:v>82.67940760402297</c:v>
                </c:pt>
              </c:numCache>
            </c:numRef>
          </c:val>
        </c:ser>
        <c:ser>
          <c:idx val="3"/>
          <c:order val="3"/>
          <c:tx>
            <c:strRef>
              <c:f>TotPrimEn2040!$F$40</c:f>
              <c:strCache>
                <c:ptCount val="1"/>
                <c:pt idx="0">
                  <c:v>LongTerm</c:v>
                </c:pt>
              </c:strCache>
            </c:strRef>
          </c:tx>
          <c:spPr>
            <a:pattFill prst="lgGrid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TotPrimEn2040!$B$41:$B$51</c15:sqref>
                  </c15:fullRef>
                </c:ext>
              </c:extLst>
              <c:f>TotPrimEn2040!$B$50:$B$51</c:f>
              <c:strCache>
                <c:ptCount val="2"/>
                <c:pt idx="0">
                  <c:v>Energy use</c:v>
                </c:pt>
                <c:pt idx="1">
                  <c:v>Emissions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TotPrimEn2040!$F$41:$F$51</c15:sqref>
                  </c15:fullRef>
                </c:ext>
              </c:extLst>
              <c:f>TotPrimEn2040!$F$50:$F$51</c:f>
              <c:numCache>
                <c:formatCode>0</c:formatCode>
                <c:ptCount val="2"/>
                <c:pt idx="0">
                  <c:v>68.433511415441473</c:v>
                </c:pt>
                <c:pt idx="1">
                  <c:v>89.976368242831768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026832"/>
        <c:axId val="122508624"/>
      </c:barChart>
      <c:catAx>
        <c:axId val="12102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08624"/>
        <c:crosses val="autoZero"/>
        <c:auto val="1"/>
        <c:lblAlgn val="ctr"/>
        <c:lblOffset val="100"/>
        <c:noMultiLvlLbl val="0"/>
      </c:catAx>
      <c:valAx>
        <c:axId val="1225086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2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TotPrimEn2040!$C$40</c:f>
              <c:strCache>
                <c:ptCount val="1"/>
                <c:pt idx="0">
                  <c:v>FixLbyS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TotPrimEn2040!$B$41:$B$51</c15:sqref>
                  </c15:fullRef>
                </c:ext>
              </c:extLst>
              <c:f>TotPrimEn2040!$B$41:$B$48</c:f>
              <c:strCache>
                <c:ptCount val="8"/>
                <c:pt idx="0">
                  <c:v>United States</c:v>
                </c:pt>
                <c:pt idx="1">
                  <c:v>European Union</c:v>
                </c:pt>
                <c:pt idx="2">
                  <c:v>Japan</c:v>
                </c:pt>
                <c:pt idx="3">
                  <c:v>Russia</c:v>
                </c:pt>
                <c:pt idx="4">
                  <c:v>China</c:v>
                </c:pt>
                <c:pt idx="5">
                  <c:v>India</c:v>
                </c:pt>
                <c:pt idx="6">
                  <c:v>Brazil</c:v>
                </c:pt>
                <c:pt idx="7">
                  <c:v>Rest of the 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TotPrimEn2040!$C$41:$C$51</c15:sqref>
                  </c15:fullRef>
                </c:ext>
              </c:extLst>
              <c:f>TotPrimEn2040!$C$41:$C$48</c:f>
              <c:numCache>
                <c:formatCode>0</c:formatCode>
                <c:ptCount val="8"/>
                <c:pt idx="0">
                  <c:v>71.063464221286949</c:v>
                </c:pt>
                <c:pt idx="1">
                  <c:v>76.350693682454107</c:v>
                </c:pt>
                <c:pt idx="2">
                  <c:v>74.29712071137331</c:v>
                </c:pt>
                <c:pt idx="3">
                  <c:v>75.202155218521796</c:v>
                </c:pt>
                <c:pt idx="4">
                  <c:v>79.263273734366493</c:v>
                </c:pt>
                <c:pt idx="5">
                  <c:v>82.578068659552883</c:v>
                </c:pt>
                <c:pt idx="6">
                  <c:v>68.289516066665499</c:v>
                </c:pt>
                <c:pt idx="7">
                  <c:v>74.249067649140557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E0-4D1E-BC63-C9F8746FD5C4}"/>
            </c:ext>
          </c:extLst>
        </c:ser>
        <c:ser>
          <c:idx val="1"/>
          <c:order val="1"/>
          <c:tx>
            <c:strRef>
              <c:f>TotPrimEn2040!$D$40</c:f>
              <c:strCache>
                <c:ptCount val="1"/>
                <c:pt idx="0">
                  <c:v>FixLinR</c:v>
                </c:pt>
              </c:strCache>
            </c:strRef>
          </c:tx>
          <c:spPr>
            <a:pattFill prst="zigZ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TotPrimEn2040!$B$41:$B$51</c15:sqref>
                  </c15:fullRef>
                </c:ext>
              </c:extLst>
              <c:f>TotPrimEn2040!$B$41:$B$48</c:f>
              <c:strCache>
                <c:ptCount val="8"/>
                <c:pt idx="0">
                  <c:v>United States</c:v>
                </c:pt>
                <c:pt idx="1">
                  <c:v>European Union</c:v>
                </c:pt>
                <c:pt idx="2">
                  <c:v>Japan</c:v>
                </c:pt>
                <c:pt idx="3">
                  <c:v>Russia</c:v>
                </c:pt>
                <c:pt idx="4">
                  <c:v>China</c:v>
                </c:pt>
                <c:pt idx="5">
                  <c:v>India</c:v>
                </c:pt>
                <c:pt idx="6">
                  <c:v>Brazil</c:v>
                </c:pt>
                <c:pt idx="7">
                  <c:v>Rest of the 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TotPrimEn2040!$D$41:$D$51</c15:sqref>
                  </c15:fullRef>
                </c:ext>
              </c:extLst>
              <c:f>TotPrimEn2040!$D$41:$D$48</c:f>
              <c:numCache>
                <c:formatCode>0</c:formatCode>
                <c:ptCount val="8"/>
                <c:pt idx="0">
                  <c:v>60.941959196412235</c:v>
                </c:pt>
                <c:pt idx="1">
                  <c:v>60.998989091462327</c:v>
                </c:pt>
                <c:pt idx="2">
                  <c:v>63.401540617544896</c:v>
                </c:pt>
                <c:pt idx="3">
                  <c:v>64.869395924614679</c:v>
                </c:pt>
                <c:pt idx="4">
                  <c:v>61.704589679916069</c:v>
                </c:pt>
                <c:pt idx="5">
                  <c:v>71.273031898257244</c:v>
                </c:pt>
                <c:pt idx="6">
                  <c:v>62.486087598814208</c:v>
                </c:pt>
                <c:pt idx="7">
                  <c:v>67.112818190975219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E0-4D1E-BC63-C9F8746FD5C4}"/>
            </c:ext>
          </c:extLst>
        </c:ser>
        <c:ser>
          <c:idx val="2"/>
          <c:order val="2"/>
          <c:tx>
            <c:strRef>
              <c:f>TotPrimEn2040!$E$40</c:f>
              <c:strCache>
                <c:ptCount val="1"/>
                <c:pt idx="0">
                  <c:v>VarLinR</c:v>
                </c:pt>
              </c:strCache>
            </c:strRef>
          </c:tx>
          <c:spPr>
            <a:pattFill prst="dashHorz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TotPrimEn2040!$B$41:$B$51</c15:sqref>
                  </c15:fullRef>
                </c:ext>
              </c:extLst>
              <c:f>TotPrimEn2040!$B$41:$B$48</c:f>
              <c:strCache>
                <c:ptCount val="8"/>
                <c:pt idx="0">
                  <c:v>United States</c:v>
                </c:pt>
                <c:pt idx="1">
                  <c:v>European Union</c:v>
                </c:pt>
                <c:pt idx="2">
                  <c:v>Japan</c:v>
                </c:pt>
                <c:pt idx="3">
                  <c:v>Russia</c:v>
                </c:pt>
                <c:pt idx="4">
                  <c:v>China</c:v>
                </c:pt>
                <c:pt idx="5">
                  <c:v>India</c:v>
                </c:pt>
                <c:pt idx="6">
                  <c:v>Brazil</c:v>
                </c:pt>
                <c:pt idx="7">
                  <c:v>Rest of the 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TotPrimEn2040!$E$41:$E$51</c15:sqref>
                  </c15:fullRef>
                </c:ext>
              </c:extLst>
              <c:f>TotPrimEn2040!$E$41:$E$48</c:f>
              <c:numCache>
                <c:formatCode>0</c:formatCode>
                <c:ptCount val="8"/>
                <c:pt idx="0">
                  <c:v>63.756816660281856</c:v>
                </c:pt>
                <c:pt idx="1">
                  <c:v>64.925236647012952</c:v>
                </c:pt>
                <c:pt idx="2">
                  <c:v>65.885788110963404</c:v>
                </c:pt>
                <c:pt idx="3">
                  <c:v>65.904388687298336</c:v>
                </c:pt>
                <c:pt idx="4">
                  <c:v>65.900982154144288</c:v>
                </c:pt>
                <c:pt idx="5">
                  <c:v>71.405415761857824</c:v>
                </c:pt>
                <c:pt idx="6">
                  <c:v>64.173047966294376</c:v>
                </c:pt>
                <c:pt idx="7">
                  <c:v>68.138082128934343</c:v>
                </c:pt>
              </c:numCache>
            </c:numRef>
          </c:val>
        </c:ser>
        <c:ser>
          <c:idx val="3"/>
          <c:order val="3"/>
          <c:tx>
            <c:strRef>
              <c:f>TotPrimEn2040!$F$40</c:f>
              <c:strCache>
                <c:ptCount val="1"/>
                <c:pt idx="0">
                  <c:v>LongTerm</c:v>
                </c:pt>
              </c:strCache>
            </c:strRef>
          </c:tx>
          <c:spPr>
            <a:pattFill prst="lgGrid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TotPrimEn2040!$B$41:$B$51</c15:sqref>
                  </c15:fullRef>
                </c:ext>
              </c:extLst>
              <c:f>TotPrimEn2040!$B$41:$B$48</c:f>
              <c:strCache>
                <c:ptCount val="8"/>
                <c:pt idx="0">
                  <c:v>United States</c:v>
                </c:pt>
                <c:pt idx="1">
                  <c:v>European Union</c:v>
                </c:pt>
                <c:pt idx="2">
                  <c:v>Japan</c:v>
                </c:pt>
                <c:pt idx="3">
                  <c:v>Russia</c:v>
                </c:pt>
                <c:pt idx="4">
                  <c:v>China</c:v>
                </c:pt>
                <c:pt idx="5">
                  <c:v>India</c:v>
                </c:pt>
                <c:pt idx="6">
                  <c:v>Brazil</c:v>
                </c:pt>
                <c:pt idx="7">
                  <c:v>Rest of the 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TotPrimEn2040!$F$41:$F$51</c15:sqref>
                  </c15:fullRef>
                </c:ext>
              </c:extLst>
              <c:f>TotPrimEn2040!$F$41:$F$48</c:f>
              <c:numCache>
                <c:formatCode>0</c:formatCode>
                <c:ptCount val="8"/>
                <c:pt idx="0">
                  <c:v>71.206499211696297</c:v>
                </c:pt>
                <c:pt idx="1">
                  <c:v>76.622404332334213</c:v>
                </c:pt>
                <c:pt idx="2">
                  <c:v>76.346878263256457</c:v>
                </c:pt>
                <c:pt idx="3">
                  <c:v>68.946653687613377</c:v>
                </c:pt>
                <c:pt idx="4">
                  <c:v>68.734776060283025</c:v>
                </c:pt>
                <c:pt idx="5">
                  <c:v>77.937923989870512</c:v>
                </c:pt>
                <c:pt idx="6">
                  <c:v>54.631321199036762</c:v>
                </c:pt>
                <c:pt idx="7">
                  <c:v>62.846778289078323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509408"/>
        <c:axId val="122509800"/>
      </c:barChart>
      <c:catAx>
        <c:axId val="1225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09800"/>
        <c:crosses val="autoZero"/>
        <c:auto val="1"/>
        <c:lblAlgn val="ctr"/>
        <c:lblOffset val="100"/>
        <c:noMultiLvlLbl val="0"/>
      </c:catAx>
      <c:valAx>
        <c:axId val="122509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0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emis2040!$C$28</c:f>
              <c:strCache>
                <c:ptCount val="1"/>
                <c:pt idx="0">
                  <c:v>FixLbyS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emis2040!$B$29:$B$39</c15:sqref>
                  </c15:fullRef>
                </c:ext>
              </c:extLst>
              <c:f>emis2040!$B$29:$B$36</c:f>
              <c:strCache>
                <c:ptCount val="8"/>
                <c:pt idx="0">
                  <c:v>United States</c:v>
                </c:pt>
                <c:pt idx="1">
                  <c:v>European Union</c:v>
                </c:pt>
                <c:pt idx="2">
                  <c:v>Japan</c:v>
                </c:pt>
                <c:pt idx="3">
                  <c:v>Russia</c:v>
                </c:pt>
                <c:pt idx="4">
                  <c:v>China</c:v>
                </c:pt>
                <c:pt idx="5">
                  <c:v>India</c:v>
                </c:pt>
                <c:pt idx="6">
                  <c:v>Brazil</c:v>
                </c:pt>
                <c:pt idx="7">
                  <c:v>Rest of the 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emis2040!$C$29:$C$39</c15:sqref>
                  </c15:fullRef>
                </c:ext>
              </c:extLst>
              <c:f>emis2040!$C$29:$C$36</c:f>
              <c:numCache>
                <c:formatCode>0</c:formatCode>
                <c:ptCount val="8"/>
                <c:pt idx="0">
                  <c:v>71.430321703381026</c:v>
                </c:pt>
                <c:pt idx="1">
                  <c:v>78.346903375541501</c:v>
                </c:pt>
                <c:pt idx="2">
                  <c:v>77.166890905291012</c:v>
                </c:pt>
                <c:pt idx="3">
                  <c:v>74.301909013126988</c:v>
                </c:pt>
                <c:pt idx="4">
                  <c:v>85.864075479804995</c:v>
                </c:pt>
                <c:pt idx="5">
                  <c:v>87.777685215399543</c:v>
                </c:pt>
                <c:pt idx="6">
                  <c:v>76.148649568246469</c:v>
                </c:pt>
                <c:pt idx="7">
                  <c:v>79.154815997501942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E0-4D1E-BC63-C9F8746FD5C4}"/>
            </c:ext>
          </c:extLst>
        </c:ser>
        <c:ser>
          <c:idx val="1"/>
          <c:order val="1"/>
          <c:tx>
            <c:strRef>
              <c:f>emis2040!$D$28</c:f>
              <c:strCache>
                <c:ptCount val="1"/>
                <c:pt idx="0">
                  <c:v>FixLinR</c:v>
                </c:pt>
              </c:strCache>
            </c:strRef>
          </c:tx>
          <c:spPr>
            <a:pattFill prst="zigZ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emis2040!$B$29:$B$39</c15:sqref>
                  </c15:fullRef>
                </c:ext>
              </c:extLst>
              <c:f>emis2040!$B$29:$B$36</c:f>
              <c:strCache>
                <c:ptCount val="8"/>
                <c:pt idx="0">
                  <c:v>United States</c:v>
                </c:pt>
                <c:pt idx="1">
                  <c:v>European Union</c:v>
                </c:pt>
                <c:pt idx="2">
                  <c:v>Japan</c:v>
                </c:pt>
                <c:pt idx="3">
                  <c:v>Russia</c:v>
                </c:pt>
                <c:pt idx="4">
                  <c:v>China</c:v>
                </c:pt>
                <c:pt idx="5">
                  <c:v>India</c:v>
                </c:pt>
                <c:pt idx="6">
                  <c:v>Brazil</c:v>
                </c:pt>
                <c:pt idx="7">
                  <c:v>Rest of the 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emis2040!$D$29:$D$39</c15:sqref>
                  </c15:fullRef>
                </c:ext>
              </c:extLst>
              <c:f>emis2040!$D$29:$D$36</c:f>
              <c:numCache>
                <c:formatCode>0</c:formatCode>
                <c:ptCount val="8"/>
                <c:pt idx="0">
                  <c:v>63.584088124092084</c:v>
                </c:pt>
                <c:pt idx="1">
                  <c:v>70.099019150318753</c:v>
                </c:pt>
                <c:pt idx="2">
                  <c:v>71.694139353303257</c:v>
                </c:pt>
                <c:pt idx="3">
                  <c:v>65.702336356594913</c:v>
                </c:pt>
                <c:pt idx="4">
                  <c:v>82.011626052334776</c:v>
                </c:pt>
                <c:pt idx="5">
                  <c:v>77.508376693872805</c:v>
                </c:pt>
                <c:pt idx="6">
                  <c:v>72.239198678168179</c:v>
                </c:pt>
                <c:pt idx="7">
                  <c:v>69.221123736568302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E0-4D1E-BC63-C9F8746FD5C4}"/>
            </c:ext>
          </c:extLst>
        </c:ser>
        <c:ser>
          <c:idx val="2"/>
          <c:order val="2"/>
          <c:tx>
            <c:strRef>
              <c:f>emis2040!$E$28</c:f>
              <c:strCache>
                <c:ptCount val="1"/>
                <c:pt idx="0">
                  <c:v>VarLinR</c:v>
                </c:pt>
              </c:strCache>
            </c:strRef>
          </c:tx>
          <c:spPr>
            <a:pattFill prst="dashHorz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emis2040!$B$29:$B$39</c15:sqref>
                  </c15:fullRef>
                </c:ext>
              </c:extLst>
              <c:f>emis2040!$B$29:$B$36</c:f>
              <c:strCache>
                <c:ptCount val="8"/>
                <c:pt idx="0">
                  <c:v>United States</c:v>
                </c:pt>
                <c:pt idx="1">
                  <c:v>European Union</c:v>
                </c:pt>
                <c:pt idx="2">
                  <c:v>Japan</c:v>
                </c:pt>
                <c:pt idx="3">
                  <c:v>Russia</c:v>
                </c:pt>
                <c:pt idx="4">
                  <c:v>China</c:v>
                </c:pt>
                <c:pt idx="5">
                  <c:v>India</c:v>
                </c:pt>
                <c:pt idx="6">
                  <c:v>Brazil</c:v>
                </c:pt>
                <c:pt idx="7">
                  <c:v>Rest of the 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emis2040!$E$29:$E$39</c15:sqref>
                  </c15:fullRef>
                </c:ext>
              </c:extLst>
              <c:f>emis2040!$E$29:$E$36</c:f>
              <c:numCache>
                <c:formatCode>0</c:formatCode>
                <c:ptCount val="8"/>
                <c:pt idx="0">
                  <c:v>78.108821641323232</c:v>
                </c:pt>
                <c:pt idx="1">
                  <c:v>78.460696584145211</c:v>
                </c:pt>
                <c:pt idx="2">
                  <c:v>87.793764863801727</c:v>
                </c:pt>
                <c:pt idx="3">
                  <c:v>69.429694038662149</c:v>
                </c:pt>
                <c:pt idx="4">
                  <c:v>98.472192297207499</c:v>
                </c:pt>
                <c:pt idx="5">
                  <c:v>87.819569346619915</c:v>
                </c:pt>
                <c:pt idx="6">
                  <c:v>74.444624647199333</c:v>
                </c:pt>
                <c:pt idx="7">
                  <c:v>73.109483204991079</c:v>
                </c:pt>
              </c:numCache>
            </c:numRef>
          </c:val>
        </c:ser>
        <c:ser>
          <c:idx val="3"/>
          <c:order val="3"/>
          <c:tx>
            <c:strRef>
              <c:f>emis2040!$F$28</c:f>
              <c:strCache>
                <c:ptCount val="1"/>
                <c:pt idx="0">
                  <c:v>LongTerm</c:v>
                </c:pt>
              </c:strCache>
            </c:strRef>
          </c:tx>
          <c:spPr>
            <a:pattFill prst="lgGrid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emis2040!$B$29:$B$39</c15:sqref>
                  </c15:fullRef>
                </c:ext>
              </c:extLst>
              <c:f>emis2040!$B$29:$B$36</c:f>
              <c:strCache>
                <c:ptCount val="8"/>
                <c:pt idx="0">
                  <c:v>United States</c:v>
                </c:pt>
                <c:pt idx="1">
                  <c:v>European Union</c:v>
                </c:pt>
                <c:pt idx="2">
                  <c:v>Japan</c:v>
                </c:pt>
                <c:pt idx="3">
                  <c:v>Russia</c:v>
                </c:pt>
                <c:pt idx="4">
                  <c:v>China</c:v>
                </c:pt>
                <c:pt idx="5">
                  <c:v>India</c:v>
                </c:pt>
                <c:pt idx="6">
                  <c:v>Brazil</c:v>
                </c:pt>
                <c:pt idx="7">
                  <c:v>Rest of the 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emis2040!$F$29:$F$39</c15:sqref>
                  </c15:fullRef>
                </c:ext>
              </c:extLst>
              <c:f>emis2040!$F$29:$F$36</c:f>
              <c:numCache>
                <c:formatCode>0</c:formatCode>
                <c:ptCount val="8"/>
                <c:pt idx="0">
                  <c:v>87.834211013520473</c:v>
                </c:pt>
                <c:pt idx="1">
                  <c:v>94.071118194802494</c:v>
                </c:pt>
                <c:pt idx="2">
                  <c:v>98.119465361574356</c:v>
                </c:pt>
                <c:pt idx="3">
                  <c:v>74.407047372805692</c:v>
                </c:pt>
                <c:pt idx="4">
                  <c:v>98.62873755299276</c:v>
                </c:pt>
                <c:pt idx="5">
                  <c:v>92.093537542446597</c:v>
                </c:pt>
                <c:pt idx="6">
                  <c:v>86.779538583779043</c:v>
                </c:pt>
                <c:pt idx="7">
                  <c:v>84.216101280280071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511760"/>
        <c:axId val="122512152"/>
      </c:barChart>
      <c:catAx>
        <c:axId val="12251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12152"/>
        <c:crosses val="autoZero"/>
        <c:auto val="1"/>
        <c:lblAlgn val="ctr"/>
        <c:lblOffset val="100"/>
        <c:noMultiLvlLbl val="0"/>
      </c:catAx>
      <c:valAx>
        <c:axId val="1225121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1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sector!$B$38</c:f>
              <c:strCache>
                <c:ptCount val="1"/>
                <c:pt idx="0">
                  <c:v>World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sector!$C$28:$I$28</c:f>
              <c:strCache>
                <c:ptCount val="7"/>
                <c:pt idx="0">
                  <c:v>Agriculture</c:v>
                </c:pt>
                <c:pt idx="1">
                  <c:v>Services</c:v>
                </c:pt>
                <c:pt idx="2">
                  <c:v>Iron &amp; Steel</c:v>
                </c:pt>
                <c:pt idx="3">
                  <c:v>Cement</c:v>
                </c:pt>
                <c:pt idx="4">
                  <c:v>Manusfacturing</c:v>
                </c:pt>
                <c:pt idx="5">
                  <c:v>Transport</c:v>
                </c:pt>
                <c:pt idx="6">
                  <c:v>Households</c:v>
                </c:pt>
              </c:strCache>
            </c:strRef>
          </c:cat>
          <c:val>
            <c:numRef>
              <c:f>sector!$C$38:$I$38</c:f>
              <c:numCache>
                <c:formatCode>0</c:formatCode>
                <c:ptCount val="7"/>
                <c:pt idx="0">
                  <c:v>90.533109924393074</c:v>
                </c:pt>
                <c:pt idx="1">
                  <c:v>84.295061368975013</c:v>
                </c:pt>
                <c:pt idx="2">
                  <c:v>73.594369260272714</c:v>
                </c:pt>
                <c:pt idx="3">
                  <c:v>74.278906600153931</c:v>
                </c:pt>
                <c:pt idx="4">
                  <c:v>84.287005026260431</c:v>
                </c:pt>
                <c:pt idx="5">
                  <c:v>72.552921772138319</c:v>
                </c:pt>
                <c:pt idx="6">
                  <c:v>60.959401610421224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698304"/>
        <c:axId val="1226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sector!$B$29</c15:sqref>
                        </c15:formulaRef>
                      </c:ext>
                    </c:extLst>
                    <c:strCache>
                      <c:ptCount val="1"/>
                      <c:pt idx="0">
                        <c:v>United States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sector!$C$28:$I$28</c15:sqref>
                        </c15:formulaRef>
                      </c:ext>
                    </c:extLst>
                    <c:strCache>
                      <c:ptCount val="7"/>
                      <c:pt idx="0">
                        <c:v>Agriculture</c:v>
                      </c:pt>
                      <c:pt idx="1">
                        <c:v>Services</c:v>
                      </c:pt>
                      <c:pt idx="2">
                        <c:v>Iron &amp; Steel</c:v>
                      </c:pt>
                      <c:pt idx="3">
                        <c:v>Cement</c:v>
                      </c:pt>
                      <c:pt idx="4">
                        <c:v>Manusfacturing</c:v>
                      </c:pt>
                      <c:pt idx="5">
                        <c:v>Transport</c:v>
                      </c:pt>
                      <c:pt idx="6">
                        <c:v>Households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sector!$C$29:$I$29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82.896523165930063</c:v>
                      </c:pt>
                      <c:pt idx="1">
                        <c:v>79.348022242442653</c:v>
                      </c:pt>
                      <c:pt idx="2">
                        <c:v>57.723038566652043</c:v>
                      </c:pt>
                      <c:pt idx="3">
                        <c:v>69.885252677041763</c:v>
                      </c:pt>
                      <c:pt idx="4">
                        <c:v>77.25848032508523</c:v>
                      </c:pt>
                      <c:pt idx="5">
                        <c:v>72.449721021059048</c:v>
                      </c:pt>
                      <c:pt idx="6">
                        <c:v>59.379415708445713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A7E0-4D1E-BC63-C9F8746FD5C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sector!$B$30</c15:sqref>
                        </c15:formulaRef>
                      </c:ext>
                    </c:extLst>
                    <c:strCache>
                      <c:ptCount val="1"/>
                      <c:pt idx="0">
                        <c:v>European Union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sector!$C$28:$I$28</c15:sqref>
                        </c15:formulaRef>
                      </c:ext>
                    </c:extLst>
                    <c:strCache>
                      <c:ptCount val="7"/>
                      <c:pt idx="0">
                        <c:v>Agriculture</c:v>
                      </c:pt>
                      <c:pt idx="1">
                        <c:v>Services</c:v>
                      </c:pt>
                      <c:pt idx="2">
                        <c:v>Iron &amp; Steel</c:v>
                      </c:pt>
                      <c:pt idx="3">
                        <c:v>Cement</c:v>
                      </c:pt>
                      <c:pt idx="4">
                        <c:v>Manusfacturing</c:v>
                      </c:pt>
                      <c:pt idx="5">
                        <c:v>Transport</c:v>
                      </c:pt>
                      <c:pt idx="6">
                        <c:v>Households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sector!$C$30:$I$30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89.362953734866437</c:v>
                      </c:pt>
                      <c:pt idx="1">
                        <c:v>85.106912509896517</c:v>
                      </c:pt>
                      <c:pt idx="2">
                        <c:v>68.18500659068178</c:v>
                      </c:pt>
                      <c:pt idx="3">
                        <c:v>74.031257308923983</c:v>
                      </c:pt>
                      <c:pt idx="4">
                        <c:v>81.700974098359751</c:v>
                      </c:pt>
                      <c:pt idx="5">
                        <c:v>84.722234514410815</c:v>
                      </c:pt>
                      <c:pt idx="6">
                        <c:v>62.654980115694059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A7E0-4D1E-BC63-C9F8746FD5C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sector!$B$31</c15:sqref>
                        </c15:formulaRef>
                      </c:ext>
                    </c:extLst>
                    <c:strCache>
                      <c:ptCount val="1"/>
                      <c:pt idx="0">
                        <c:v>Japan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sector!$C$28:$I$28</c15:sqref>
                        </c15:formulaRef>
                      </c:ext>
                    </c:extLst>
                    <c:strCache>
                      <c:ptCount val="7"/>
                      <c:pt idx="0">
                        <c:v>Agriculture</c:v>
                      </c:pt>
                      <c:pt idx="1">
                        <c:v>Services</c:v>
                      </c:pt>
                      <c:pt idx="2">
                        <c:v>Iron &amp; Steel</c:v>
                      </c:pt>
                      <c:pt idx="3">
                        <c:v>Cement</c:v>
                      </c:pt>
                      <c:pt idx="4">
                        <c:v>Manusfacturing</c:v>
                      </c:pt>
                      <c:pt idx="5">
                        <c:v>Transport</c:v>
                      </c:pt>
                      <c:pt idx="6">
                        <c:v>Households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sector!$C$31:$I$31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89.447161592199933</c:v>
                      </c:pt>
                      <c:pt idx="1">
                        <c:v>85.736574807635577</c:v>
                      </c:pt>
                      <c:pt idx="2">
                        <c:v>72.731995179680098</c:v>
                      </c:pt>
                      <c:pt idx="3">
                        <c:v>74.848327949141265</c:v>
                      </c:pt>
                      <c:pt idx="4">
                        <c:v>87.407264260620821</c:v>
                      </c:pt>
                      <c:pt idx="5">
                        <c:v>72.162033472880154</c:v>
                      </c:pt>
                      <c:pt idx="6">
                        <c:v>63.241622698630238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sector!$B$32</c15:sqref>
                        </c15:formulaRef>
                      </c:ext>
                    </c:extLst>
                    <c:strCache>
                      <c:ptCount val="1"/>
                      <c:pt idx="0">
                        <c:v>Russia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sector!$C$28:$I$28</c15:sqref>
                        </c15:formulaRef>
                      </c:ext>
                    </c:extLst>
                    <c:strCache>
                      <c:ptCount val="7"/>
                      <c:pt idx="0">
                        <c:v>Agriculture</c:v>
                      </c:pt>
                      <c:pt idx="1">
                        <c:v>Services</c:v>
                      </c:pt>
                      <c:pt idx="2">
                        <c:v>Iron &amp; Steel</c:v>
                      </c:pt>
                      <c:pt idx="3">
                        <c:v>Cement</c:v>
                      </c:pt>
                      <c:pt idx="4">
                        <c:v>Manusfacturing</c:v>
                      </c:pt>
                      <c:pt idx="5">
                        <c:v>Transport</c:v>
                      </c:pt>
                      <c:pt idx="6">
                        <c:v>Households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sector!$C$32:$I$32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81.802298469949051</c:v>
                      </c:pt>
                      <c:pt idx="1">
                        <c:v>74.534618274942801</c:v>
                      </c:pt>
                      <c:pt idx="2">
                        <c:v>77.991673585024159</c:v>
                      </c:pt>
                      <c:pt idx="3">
                        <c:v>74.369994993706854</c:v>
                      </c:pt>
                      <c:pt idx="4">
                        <c:v>83.658409536177487</c:v>
                      </c:pt>
                      <c:pt idx="5">
                        <c:v>58.909013751561758</c:v>
                      </c:pt>
                      <c:pt idx="6">
                        <c:v>53.638280992847456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sector!$B$33</c15:sqref>
                        </c15:formulaRef>
                      </c:ext>
                    </c:extLst>
                    <c:strCache>
                      <c:ptCount val="1"/>
                      <c:pt idx="0">
                        <c:v>China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sector!$C$28:$I$28</c15:sqref>
                        </c15:formulaRef>
                      </c:ext>
                    </c:extLst>
                    <c:strCache>
                      <c:ptCount val="7"/>
                      <c:pt idx="0">
                        <c:v>Agriculture</c:v>
                      </c:pt>
                      <c:pt idx="1">
                        <c:v>Services</c:v>
                      </c:pt>
                      <c:pt idx="2">
                        <c:v>Iron &amp; Steel</c:v>
                      </c:pt>
                      <c:pt idx="3">
                        <c:v>Cement</c:v>
                      </c:pt>
                      <c:pt idx="4">
                        <c:v>Manusfacturing</c:v>
                      </c:pt>
                      <c:pt idx="5">
                        <c:v>Transport</c:v>
                      </c:pt>
                      <c:pt idx="6">
                        <c:v>Households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sector!$C$33:$I$33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91.538592252559425</c:v>
                      </c:pt>
                      <c:pt idx="1">
                        <c:v>87.821796641632943</c:v>
                      </c:pt>
                      <c:pt idx="2">
                        <c:v>64.904355577661761</c:v>
                      </c:pt>
                      <c:pt idx="3">
                        <c:v>70.387597545778249</c:v>
                      </c:pt>
                      <c:pt idx="4">
                        <c:v>79.830630944756962</c:v>
                      </c:pt>
                      <c:pt idx="5">
                        <c:v>73.149928970331075</c:v>
                      </c:pt>
                      <c:pt idx="6">
                        <c:v>64.726943851911614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sector!$B$34</c15:sqref>
                        </c15:formulaRef>
                      </c:ext>
                    </c:extLst>
                    <c:strCache>
                      <c:ptCount val="1"/>
                      <c:pt idx="0">
                        <c:v>India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sector!$C$28:$I$28</c15:sqref>
                        </c15:formulaRef>
                      </c:ext>
                    </c:extLst>
                    <c:strCache>
                      <c:ptCount val="7"/>
                      <c:pt idx="0">
                        <c:v>Agriculture</c:v>
                      </c:pt>
                      <c:pt idx="1">
                        <c:v>Services</c:v>
                      </c:pt>
                      <c:pt idx="2">
                        <c:v>Iron &amp; Steel</c:v>
                      </c:pt>
                      <c:pt idx="3">
                        <c:v>Cement</c:v>
                      </c:pt>
                      <c:pt idx="4">
                        <c:v>Manusfacturing</c:v>
                      </c:pt>
                      <c:pt idx="5">
                        <c:v>Transport</c:v>
                      </c:pt>
                      <c:pt idx="6">
                        <c:v>Households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sector!$C$34:$I$34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99.373142605299591</c:v>
                      </c:pt>
                      <c:pt idx="1">
                        <c:v>89.311046889725105</c:v>
                      </c:pt>
                      <c:pt idx="2">
                        <c:v>78.170542689668139</c:v>
                      </c:pt>
                      <c:pt idx="3">
                        <c:v>75.694238180433899</c:v>
                      </c:pt>
                      <c:pt idx="4">
                        <c:v>91.69829428767855</c:v>
                      </c:pt>
                      <c:pt idx="5">
                        <c:v>75.661084326119692</c:v>
                      </c:pt>
                      <c:pt idx="6">
                        <c:v>60.883967246606971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sector!$B$35</c15:sqref>
                        </c15:formulaRef>
                      </c:ext>
                    </c:extLst>
                    <c:strCache>
                      <c:ptCount val="1"/>
                      <c:pt idx="0">
                        <c:v>Brazil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sector!$C$28:$I$28</c15:sqref>
                        </c15:formulaRef>
                      </c:ext>
                    </c:extLst>
                    <c:strCache>
                      <c:ptCount val="7"/>
                      <c:pt idx="0">
                        <c:v>Agriculture</c:v>
                      </c:pt>
                      <c:pt idx="1">
                        <c:v>Services</c:v>
                      </c:pt>
                      <c:pt idx="2">
                        <c:v>Iron &amp; Steel</c:v>
                      </c:pt>
                      <c:pt idx="3">
                        <c:v>Cement</c:v>
                      </c:pt>
                      <c:pt idx="4">
                        <c:v>Manusfacturing</c:v>
                      </c:pt>
                      <c:pt idx="5">
                        <c:v>Transport</c:v>
                      </c:pt>
                      <c:pt idx="6">
                        <c:v>Households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sector!$C$35:$I$35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94.481332613494544</c:v>
                      </c:pt>
                      <c:pt idx="1">
                        <c:v>87.16245732975537</c:v>
                      </c:pt>
                      <c:pt idx="2">
                        <c:v>71.607653906386872</c:v>
                      </c:pt>
                      <c:pt idx="3">
                        <c:v>76.459060320567573</c:v>
                      </c:pt>
                      <c:pt idx="4">
                        <c:v>84.958653784286611</c:v>
                      </c:pt>
                      <c:pt idx="5">
                        <c:v>74.130470242369029</c:v>
                      </c:pt>
                      <c:pt idx="6">
                        <c:v>64.964275407998286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sector!$B$36</c15:sqref>
                        </c15:formulaRef>
                      </c:ext>
                    </c:extLst>
                    <c:strCache>
                      <c:ptCount val="1"/>
                      <c:pt idx="0">
                        <c:v>Rest of the World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sector!$C$28:$I$28</c15:sqref>
                        </c15:formulaRef>
                      </c:ext>
                    </c:extLst>
                    <c:strCache>
                      <c:ptCount val="7"/>
                      <c:pt idx="0">
                        <c:v>Agriculture</c:v>
                      </c:pt>
                      <c:pt idx="1">
                        <c:v>Services</c:v>
                      </c:pt>
                      <c:pt idx="2">
                        <c:v>Iron &amp; Steel</c:v>
                      </c:pt>
                      <c:pt idx="3">
                        <c:v>Cement</c:v>
                      </c:pt>
                      <c:pt idx="4">
                        <c:v>Manusfacturing</c:v>
                      </c:pt>
                      <c:pt idx="5">
                        <c:v>Transport</c:v>
                      </c:pt>
                      <c:pt idx="6">
                        <c:v>Households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sector!$C$36:$I$36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90.052092527758134</c:v>
                      </c:pt>
                      <c:pt idx="1">
                        <c:v>84.690911792552868</c:v>
                      </c:pt>
                      <c:pt idx="2">
                        <c:v>77.892029675043233</c:v>
                      </c:pt>
                      <c:pt idx="3">
                        <c:v>75.783887746636367</c:v>
                      </c:pt>
                      <c:pt idx="4">
                        <c:v>85.573947368176988</c:v>
                      </c:pt>
                      <c:pt idx="5">
                        <c:v>68.001721743730741</c:v>
                      </c:pt>
                      <c:pt idx="6">
                        <c:v>59.151023807193035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sector!$B$37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sector!$C$28:$I$28</c15:sqref>
                        </c15:formulaRef>
                      </c:ext>
                    </c:extLst>
                    <c:strCache>
                      <c:ptCount val="7"/>
                      <c:pt idx="0">
                        <c:v>Agriculture</c:v>
                      </c:pt>
                      <c:pt idx="1">
                        <c:v>Services</c:v>
                      </c:pt>
                      <c:pt idx="2">
                        <c:v>Iron &amp; Steel</c:v>
                      </c:pt>
                      <c:pt idx="3">
                        <c:v>Cement</c:v>
                      </c:pt>
                      <c:pt idx="4">
                        <c:v>Manusfacturing</c:v>
                      </c:pt>
                      <c:pt idx="5">
                        <c:v>Transport</c:v>
                      </c:pt>
                      <c:pt idx="6">
                        <c:v>Households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sector!$C$37:$I$37</c15:sqref>
                        </c15:formulaRef>
                      </c:ext>
                    </c:extLst>
                    <c:numCache>
                      <c:formatCode>0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12269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7128"/>
        <c:crosses val="autoZero"/>
        <c:auto val="1"/>
        <c:lblAlgn val="ctr"/>
        <c:lblOffset val="100"/>
        <c:noMultiLvlLbl val="0"/>
      </c:catAx>
      <c:valAx>
        <c:axId val="1226971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297180</xdr:colOff>
      <xdr:row>15</xdr:row>
      <xdr:rowOff>38100</xdr:rowOff>
    </xdr:from>
    <xdr:to>
      <xdr:col>15</xdr:col>
      <xdr:colOff>548640</xdr:colOff>
      <xdr:row>31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312420</xdr:colOff>
      <xdr:row>33</xdr:row>
      <xdr:rowOff>45720</xdr:rowOff>
    </xdr:from>
    <xdr:to>
      <xdr:col>14</xdr:col>
      <xdr:colOff>457200</xdr:colOff>
      <xdr:row>50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20</xdr:row>
      <xdr:rowOff>91440</xdr:rowOff>
    </xdr:from>
    <xdr:to>
      <xdr:col>13</xdr:col>
      <xdr:colOff>388620</xdr:colOff>
      <xdr:row>36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251460</xdr:colOff>
      <xdr:row>18</xdr:row>
      <xdr:rowOff>68580</xdr:rowOff>
    </xdr:from>
    <xdr:to>
      <xdr:col>19</xdr:col>
      <xdr:colOff>259080</xdr:colOff>
      <xdr:row>36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opLeftCell="A13" workbookViewId="0">
      <selection activeCell="R43" sqref="R43"/>
    </sheetView>
  </sheetViews>
  <sheetFormatPr defaultRowHeight="14.4" x14ac:dyDescent="0.3"/>
  <sheetData>
    <row r="1" spans="2:22" x14ac:dyDescent="0.3">
      <c r="B1" t="s">
        <v>36</v>
      </c>
    </row>
    <row r="3" spans="2:22" x14ac:dyDescent="0.3">
      <c r="C3" t="s">
        <v>19</v>
      </c>
      <c r="D3" t="s">
        <v>19</v>
      </c>
      <c r="E3" t="s">
        <v>19</v>
      </c>
      <c r="F3" t="s">
        <v>19</v>
      </c>
      <c r="G3" t="s">
        <v>20</v>
      </c>
      <c r="H3" t="s">
        <v>20</v>
      </c>
      <c r="I3" t="s">
        <v>20</v>
      </c>
      <c r="J3" t="s">
        <v>20</v>
      </c>
      <c r="K3" t="s">
        <v>21</v>
      </c>
      <c r="L3" t="s">
        <v>21</v>
      </c>
      <c r="M3" t="s">
        <v>21</v>
      </c>
      <c r="N3" t="s">
        <v>21</v>
      </c>
      <c r="O3" t="s">
        <v>37</v>
      </c>
      <c r="P3" t="s">
        <v>37</v>
      </c>
      <c r="Q3" t="s">
        <v>37</v>
      </c>
      <c r="R3" t="s">
        <v>37</v>
      </c>
      <c r="S3" t="s">
        <v>39</v>
      </c>
      <c r="T3" t="s">
        <v>39</v>
      </c>
      <c r="U3" t="s">
        <v>39</v>
      </c>
      <c r="V3" t="s">
        <v>39</v>
      </c>
    </row>
    <row r="4" spans="2:22" x14ac:dyDescent="0.3">
      <c r="C4" t="s">
        <v>16</v>
      </c>
      <c r="D4" t="s">
        <v>15</v>
      </c>
      <c r="E4" t="s">
        <v>17</v>
      </c>
      <c r="F4" t="s">
        <v>18</v>
      </c>
      <c r="G4" t="s">
        <v>16</v>
      </c>
      <c r="H4" t="s">
        <v>15</v>
      </c>
      <c r="I4" t="s">
        <v>17</v>
      </c>
      <c r="J4" t="s">
        <v>18</v>
      </c>
      <c r="K4" t="s">
        <v>16</v>
      </c>
      <c r="L4" t="s">
        <v>15</v>
      </c>
      <c r="M4" t="s">
        <v>17</v>
      </c>
      <c r="N4" t="s">
        <v>18</v>
      </c>
      <c r="O4" t="s">
        <v>16</v>
      </c>
      <c r="P4" t="s">
        <v>15</v>
      </c>
      <c r="Q4" t="s">
        <v>17</v>
      </c>
      <c r="R4" t="s">
        <v>18</v>
      </c>
      <c r="S4" t="s">
        <v>16</v>
      </c>
      <c r="T4" t="s">
        <v>15</v>
      </c>
      <c r="U4" t="s">
        <v>17</v>
      </c>
      <c r="V4" t="s">
        <v>18</v>
      </c>
    </row>
    <row r="5" spans="2:22" x14ac:dyDescent="0.3">
      <c r="B5" t="s">
        <v>5</v>
      </c>
      <c r="C5">
        <v>560.17160242292402</v>
      </c>
      <c r="D5">
        <v>276.11592875962702</v>
      </c>
      <c r="E5">
        <v>594.28554175708905</v>
      </c>
      <c r="F5">
        <v>793.76997999341097</v>
      </c>
      <c r="G5">
        <v>548.29463570989799</v>
      </c>
      <c r="H5">
        <v>271.34198317351297</v>
      </c>
      <c r="I5">
        <v>571.61376599107598</v>
      </c>
      <c r="J5">
        <v>768.72788572323498</v>
      </c>
      <c r="K5">
        <v>545.09686070876296</v>
      </c>
      <c r="L5">
        <v>270.65711941560397</v>
      </c>
      <c r="M5">
        <v>563.00107147360495</v>
      </c>
      <c r="N5">
        <v>758.70951961244305</v>
      </c>
      <c r="O5">
        <v>546.45638170927998</v>
      </c>
      <c r="P5">
        <v>270.57811274778402</v>
      </c>
      <c r="Q5">
        <v>564.73510548243098</v>
      </c>
      <c r="R5">
        <v>761.95617991567497</v>
      </c>
      <c r="S5">
        <v>548.52322606296298</v>
      </c>
      <c r="T5">
        <v>277.05790355642301</v>
      </c>
      <c r="U5">
        <v>548.85360239565296</v>
      </c>
      <c r="V5">
        <v>785.86169746992596</v>
      </c>
    </row>
    <row r="6" spans="2:22" x14ac:dyDescent="0.3">
      <c r="B6" t="s">
        <v>6</v>
      </c>
      <c r="C6">
        <v>333.25307710405599</v>
      </c>
      <c r="D6">
        <v>102.726601899803</v>
      </c>
      <c r="E6">
        <v>644.546911168424</v>
      </c>
      <c r="F6">
        <v>400.30349833680202</v>
      </c>
      <c r="G6">
        <v>326.67440596237202</v>
      </c>
      <c r="H6">
        <v>101.500472480734</v>
      </c>
      <c r="I6">
        <v>626.12026327245701</v>
      </c>
      <c r="J6">
        <v>391.51434242613198</v>
      </c>
      <c r="K6">
        <v>325.25776052896299</v>
      </c>
      <c r="L6">
        <v>99.967724416119495</v>
      </c>
      <c r="M6">
        <v>611.39553770448299</v>
      </c>
      <c r="N6">
        <v>386.45519542388598</v>
      </c>
      <c r="O6">
        <v>326.04744774695001</v>
      </c>
      <c r="P6">
        <v>101.101978728302</v>
      </c>
      <c r="Q6">
        <v>613.76813988533297</v>
      </c>
      <c r="R6">
        <v>387.97275722806103</v>
      </c>
      <c r="S6">
        <v>327.76852685851401</v>
      </c>
      <c r="T6">
        <v>102.699479258447</v>
      </c>
      <c r="U6">
        <v>613.44192054982796</v>
      </c>
      <c r="V6">
        <v>402.30191478061698</v>
      </c>
    </row>
    <row r="7" spans="2:22" x14ac:dyDescent="0.3">
      <c r="B7" t="s">
        <v>3</v>
      </c>
      <c r="C7">
        <v>86.456546170791199</v>
      </c>
      <c r="D7">
        <v>84.291281119801596</v>
      </c>
      <c r="E7">
        <v>145.59867450073301</v>
      </c>
      <c r="F7">
        <v>100.522806995639</v>
      </c>
      <c r="G7">
        <v>84.587198464304706</v>
      </c>
      <c r="H7">
        <v>82.520588836433603</v>
      </c>
      <c r="I7">
        <v>140.59157630956</v>
      </c>
      <c r="J7">
        <v>98.455203653781894</v>
      </c>
      <c r="K7">
        <v>84.548083655470293</v>
      </c>
      <c r="L7">
        <v>82.489557323905998</v>
      </c>
      <c r="M7">
        <v>137.136446212838</v>
      </c>
      <c r="N7">
        <v>97.438447129318604</v>
      </c>
      <c r="O7">
        <v>84.703056542832499</v>
      </c>
      <c r="P7">
        <v>82.6228290011517</v>
      </c>
      <c r="Q7">
        <v>137.55988614661101</v>
      </c>
      <c r="R7">
        <v>97.762369166374796</v>
      </c>
      <c r="S7">
        <v>85.817809590074006</v>
      </c>
      <c r="T7">
        <v>84.005262916537603</v>
      </c>
      <c r="U7">
        <v>135.704749199254</v>
      </c>
      <c r="V7">
        <v>101.481226572049</v>
      </c>
    </row>
    <row r="8" spans="2:22" x14ac:dyDescent="0.3">
      <c r="B8" t="s">
        <v>4</v>
      </c>
      <c r="C8">
        <v>226.914239769403</v>
      </c>
      <c r="D8">
        <v>113.944522206211</v>
      </c>
      <c r="E8">
        <v>169.271304705549</v>
      </c>
      <c r="F8">
        <v>402.654566129692</v>
      </c>
      <c r="G8">
        <v>221.78730745138799</v>
      </c>
      <c r="H8">
        <v>111.560574519574</v>
      </c>
      <c r="I8">
        <v>164.098807327439</v>
      </c>
      <c r="J8">
        <v>392.702851869092</v>
      </c>
      <c r="K8">
        <v>221.30614870966701</v>
      </c>
      <c r="L8">
        <v>110.84882932893601</v>
      </c>
      <c r="M8">
        <v>159.81221747247</v>
      </c>
      <c r="N8">
        <v>388.75076175840798</v>
      </c>
      <c r="O8">
        <v>221.216842550899</v>
      </c>
      <c r="P8">
        <v>110.897892002335</v>
      </c>
      <c r="Q8">
        <v>160.00321340341301</v>
      </c>
      <c r="R8">
        <v>389.54473480168201</v>
      </c>
      <c r="S8">
        <v>222.11099859318301</v>
      </c>
      <c r="T8">
        <v>110.51796083091099</v>
      </c>
      <c r="U8">
        <v>157.54688546627699</v>
      </c>
      <c r="V8">
        <v>394.26377060918401</v>
      </c>
    </row>
    <row r="9" spans="2:22" x14ac:dyDescent="0.3">
      <c r="B9" t="s">
        <v>1</v>
      </c>
      <c r="C9">
        <v>693.18372245092996</v>
      </c>
      <c r="D9">
        <v>1946.6369115411701</v>
      </c>
      <c r="E9">
        <v>1159.4053142435901</v>
      </c>
      <c r="F9">
        <v>507.58882835921298</v>
      </c>
      <c r="G9">
        <v>677.36809079474904</v>
      </c>
      <c r="H9">
        <v>1926.1705651550101</v>
      </c>
      <c r="I9">
        <v>1120.94798753896</v>
      </c>
      <c r="J9">
        <v>493.01889400714902</v>
      </c>
      <c r="K9">
        <v>659.73115509769605</v>
      </c>
      <c r="L9">
        <v>1920.94837703196</v>
      </c>
      <c r="M9">
        <v>1078.55084361985</v>
      </c>
      <c r="N9">
        <v>482.65316180309497</v>
      </c>
      <c r="O9">
        <v>663.67422029239401</v>
      </c>
      <c r="P9">
        <v>1926.74872067468</v>
      </c>
      <c r="Q9">
        <v>1084.07167410496</v>
      </c>
      <c r="R9">
        <v>485.46200759696302</v>
      </c>
      <c r="S9">
        <v>668.409698787872</v>
      </c>
      <c r="T9">
        <v>1950.6670597826501</v>
      </c>
      <c r="U9">
        <v>1056.08557565353</v>
      </c>
      <c r="V9">
        <v>496.99891391372898</v>
      </c>
    </row>
    <row r="10" spans="2:22" x14ac:dyDescent="0.3">
      <c r="B10" t="s">
        <v>2</v>
      </c>
      <c r="C10">
        <v>572.50733117368395</v>
      </c>
      <c r="D10">
        <v>939.49080750901601</v>
      </c>
      <c r="E10">
        <v>341.40264651788402</v>
      </c>
      <c r="F10">
        <v>181.57391575493099</v>
      </c>
      <c r="G10">
        <v>560.634046293084</v>
      </c>
      <c r="H10">
        <v>933.10483475656702</v>
      </c>
      <c r="I10">
        <v>326.74839227949002</v>
      </c>
      <c r="J10">
        <v>179.03423810678001</v>
      </c>
      <c r="K10">
        <v>559.789038199012</v>
      </c>
      <c r="L10">
        <v>918.64741627519504</v>
      </c>
      <c r="M10">
        <v>317.38390848078802</v>
      </c>
      <c r="N10">
        <v>180.69568467831701</v>
      </c>
      <c r="O10">
        <v>559.04463087930696</v>
      </c>
      <c r="P10">
        <v>920.13261306917002</v>
      </c>
      <c r="Q10">
        <v>317.46889101737702</v>
      </c>
      <c r="R10">
        <v>180.1393104807</v>
      </c>
      <c r="S10">
        <v>564.65406002459304</v>
      </c>
      <c r="T10">
        <v>935.36823816061701</v>
      </c>
      <c r="U10">
        <v>309.42693997238803</v>
      </c>
      <c r="V10">
        <v>180.62969626674601</v>
      </c>
    </row>
    <row r="11" spans="2:22" x14ac:dyDescent="0.3">
      <c r="B11" t="s">
        <v>0</v>
      </c>
      <c r="C11">
        <v>137.31157979238199</v>
      </c>
      <c r="D11">
        <v>24.261926373777701</v>
      </c>
      <c r="E11">
        <v>245.41445124028499</v>
      </c>
      <c r="F11">
        <v>84.910578436419698</v>
      </c>
      <c r="G11">
        <v>134.15139061292899</v>
      </c>
      <c r="H11">
        <v>23.8143886088993</v>
      </c>
      <c r="I11">
        <v>234.84885263424701</v>
      </c>
      <c r="J11">
        <v>83.485563369113194</v>
      </c>
      <c r="K11">
        <v>133.87527820516101</v>
      </c>
      <c r="L11">
        <v>23.609946392783399</v>
      </c>
      <c r="M11">
        <v>232.73725556677201</v>
      </c>
      <c r="N11">
        <v>83.223017094267206</v>
      </c>
      <c r="O11">
        <v>134.072018033078</v>
      </c>
      <c r="P11">
        <v>23.8858261674511</v>
      </c>
      <c r="Q11">
        <v>233.053532867673</v>
      </c>
      <c r="R11">
        <v>83.263933525569996</v>
      </c>
      <c r="S11">
        <v>135.29691711048901</v>
      </c>
      <c r="T11">
        <v>24.125397986967801</v>
      </c>
      <c r="U11">
        <v>225.37369422096501</v>
      </c>
      <c r="V11">
        <v>84.785739849123502</v>
      </c>
    </row>
    <row r="12" spans="2:22" x14ac:dyDescent="0.3">
      <c r="B12" t="s">
        <v>23</v>
      </c>
      <c r="C12">
        <v>1682.2359952347899</v>
      </c>
      <c r="D12">
        <v>915.39699209002094</v>
      </c>
      <c r="E12">
        <v>1352.0566955825</v>
      </c>
      <c r="F12">
        <v>2478.23796304195</v>
      </c>
      <c r="G12">
        <v>1635.14410618528</v>
      </c>
      <c r="H12">
        <v>905.02581680704202</v>
      </c>
      <c r="I12">
        <v>1293.82559392593</v>
      </c>
      <c r="J12">
        <v>2428.40699906395</v>
      </c>
      <c r="K12">
        <v>1636.9798944829699</v>
      </c>
      <c r="L12">
        <v>870.39055196182096</v>
      </c>
      <c r="M12">
        <v>1278.97608187223</v>
      </c>
      <c r="N12">
        <v>2430.18469248465</v>
      </c>
      <c r="O12">
        <v>1636.6618843956201</v>
      </c>
      <c r="P12">
        <v>880.48941167327405</v>
      </c>
      <c r="Q12">
        <v>1280.10696914607</v>
      </c>
      <c r="R12">
        <v>2425.8632779979098</v>
      </c>
      <c r="S12">
        <v>1652.1978053072401</v>
      </c>
      <c r="T12">
        <v>899.884565495365</v>
      </c>
      <c r="U12">
        <v>1187.0105978952399</v>
      </c>
      <c r="V12">
        <v>2450.0164562796999</v>
      </c>
    </row>
    <row r="13" spans="2:22" x14ac:dyDescent="0.3">
      <c r="B13" t="s">
        <v>38</v>
      </c>
      <c r="C13">
        <f>SUM(C5:C12)</f>
        <v>4292.0340941189597</v>
      </c>
      <c r="D13">
        <f t="shared" ref="D13:V13" si="0">SUM(D5:D12)</f>
        <v>4402.8649714994281</v>
      </c>
      <c r="E13">
        <f t="shared" si="0"/>
        <v>4651.9815397160546</v>
      </c>
      <c r="F13">
        <f t="shared" si="0"/>
        <v>4949.5621370480576</v>
      </c>
      <c r="G13">
        <f t="shared" si="0"/>
        <v>4188.641181474005</v>
      </c>
      <c r="H13">
        <f t="shared" si="0"/>
        <v>4355.0392243377728</v>
      </c>
      <c r="I13">
        <f t="shared" si="0"/>
        <v>4478.7952392791594</v>
      </c>
      <c r="J13">
        <f t="shared" si="0"/>
        <v>4835.3459782192331</v>
      </c>
      <c r="K13">
        <f t="shared" si="0"/>
        <v>4166.5842195877021</v>
      </c>
      <c r="L13">
        <f t="shared" si="0"/>
        <v>4297.5595221463254</v>
      </c>
      <c r="M13">
        <f t="shared" si="0"/>
        <v>4378.9933624030364</v>
      </c>
      <c r="N13">
        <f t="shared" si="0"/>
        <v>4808.1104799843843</v>
      </c>
      <c r="O13">
        <f t="shared" si="0"/>
        <v>4171.876482150361</v>
      </c>
      <c r="P13">
        <f t="shared" si="0"/>
        <v>4316.4573840641478</v>
      </c>
      <c r="Q13">
        <f t="shared" si="0"/>
        <v>4390.7674120538686</v>
      </c>
      <c r="R13">
        <f t="shared" si="0"/>
        <v>4811.9645707129348</v>
      </c>
      <c r="S13">
        <f t="shared" si="0"/>
        <v>4204.7790423349279</v>
      </c>
      <c r="T13">
        <f t="shared" si="0"/>
        <v>4384.3258679879182</v>
      </c>
      <c r="U13">
        <f t="shared" si="0"/>
        <v>4233.4439653531344</v>
      </c>
      <c r="V13">
        <f t="shared" si="0"/>
        <v>4896.3394157410748</v>
      </c>
    </row>
    <row r="15" spans="2:22" x14ac:dyDescent="0.3">
      <c r="G15" s="1"/>
      <c r="H15" s="1"/>
      <c r="I15" s="1"/>
      <c r="J15" s="1"/>
    </row>
    <row r="16" spans="2:22" x14ac:dyDescent="0.3">
      <c r="C16" t="s">
        <v>19</v>
      </c>
      <c r="D16" t="s">
        <v>20</v>
      </c>
      <c r="E16" t="s">
        <v>21</v>
      </c>
      <c r="F16" t="s">
        <v>37</v>
      </c>
      <c r="G16" t="s">
        <v>39</v>
      </c>
    </row>
    <row r="17" spans="2:17" x14ac:dyDescent="0.3">
      <c r="B17" s="3" t="s">
        <v>7</v>
      </c>
      <c r="C17" s="4">
        <f>SUM(C5:F5)</f>
        <v>2224.3430529330508</v>
      </c>
      <c r="D17" s="4">
        <f>SUM(G5:J5)</f>
        <v>2159.9782705977218</v>
      </c>
      <c r="E17" s="4">
        <f>SUM(K5:N5)</f>
        <v>2137.4645712104148</v>
      </c>
      <c r="F17" s="4">
        <f>SUM(O5:R5)</f>
        <v>2143.72577985517</v>
      </c>
      <c r="G17" s="4">
        <f>SUM(S5:V5)</f>
        <v>2160.2964294849653</v>
      </c>
      <c r="M17" s="4"/>
      <c r="N17" s="4"/>
      <c r="O17" s="4"/>
      <c r="P17" s="4"/>
      <c r="Q17" s="4"/>
    </row>
    <row r="18" spans="2:17" x14ac:dyDescent="0.3">
      <c r="B18" s="3" t="s">
        <v>8</v>
      </c>
      <c r="C18" s="4">
        <f t="shared" ref="C18:C24" si="1">SUM(C6:F6)</f>
        <v>1480.830088509085</v>
      </c>
      <c r="D18" s="4">
        <f t="shared" ref="D18:D24" si="2">SUM(G6:J6)</f>
        <v>1445.8094841416951</v>
      </c>
      <c r="E18" s="4">
        <f t="shared" ref="E18:E24" si="3">SUM(K6:N6)</f>
        <v>1423.0762180734514</v>
      </c>
      <c r="F18" s="4">
        <f t="shared" ref="F18:F24" si="4">SUM(O6:R6)</f>
        <v>1428.890323588646</v>
      </c>
      <c r="G18" s="4">
        <f t="shared" ref="G18:G25" si="5">SUM(S6:V6)</f>
        <v>1446.211841447406</v>
      </c>
      <c r="M18" s="4"/>
      <c r="N18" s="4"/>
      <c r="O18" s="4"/>
      <c r="P18" s="4"/>
      <c r="Q18" s="4"/>
    </row>
    <row r="19" spans="2:17" x14ac:dyDescent="0.3">
      <c r="B19" s="3" t="s">
        <v>9</v>
      </c>
      <c r="C19" s="4">
        <f t="shared" si="1"/>
        <v>416.86930878696478</v>
      </c>
      <c r="D19" s="4">
        <f t="shared" si="2"/>
        <v>406.15456726408019</v>
      </c>
      <c r="E19" s="4">
        <f t="shared" si="3"/>
        <v>401.61253432153291</v>
      </c>
      <c r="F19" s="4">
        <f t="shared" si="4"/>
        <v>402.64814085697003</v>
      </c>
      <c r="G19" s="4">
        <f t="shared" si="5"/>
        <v>407.00904827791453</v>
      </c>
      <c r="M19" s="4"/>
      <c r="N19" s="4"/>
      <c r="O19" s="4"/>
      <c r="P19" s="4"/>
      <c r="Q19" s="4"/>
    </row>
    <row r="20" spans="2:17" x14ac:dyDescent="0.3">
      <c r="B20" s="3" t="s">
        <v>10</v>
      </c>
      <c r="C20" s="4">
        <f t="shared" si="1"/>
        <v>912.7846328108551</v>
      </c>
      <c r="D20" s="4">
        <f t="shared" si="2"/>
        <v>890.149541167493</v>
      </c>
      <c r="E20" s="4">
        <f t="shared" si="3"/>
        <v>880.71795726948096</v>
      </c>
      <c r="F20" s="4">
        <f t="shared" si="4"/>
        <v>881.66268275832908</v>
      </c>
      <c r="G20" s="4">
        <f t="shared" si="5"/>
        <v>884.43961549955498</v>
      </c>
      <c r="M20" s="4"/>
      <c r="N20" s="4"/>
      <c r="O20" s="4"/>
      <c r="P20" s="4"/>
      <c r="Q20" s="4"/>
    </row>
    <row r="21" spans="2:17" x14ac:dyDescent="0.3">
      <c r="B21" s="3" t="s">
        <v>11</v>
      </c>
      <c r="C21" s="4">
        <f t="shared" si="1"/>
        <v>4306.8147765949025</v>
      </c>
      <c r="D21" s="4">
        <f t="shared" si="2"/>
        <v>4217.5055374958683</v>
      </c>
      <c r="E21" s="4">
        <f t="shared" si="3"/>
        <v>4141.8835375526005</v>
      </c>
      <c r="F21" s="4">
        <f t="shared" si="4"/>
        <v>4159.9566226689976</v>
      </c>
      <c r="G21" s="4">
        <f t="shared" si="5"/>
        <v>4172.1612481377806</v>
      </c>
    </row>
    <row r="22" spans="2:17" x14ac:dyDescent="0.3">
      <c r="B22" s="3" t="s">
        <v>12</v>
      </c>
      <c r="C22" s="4">
        <f t="shared" si="1"/>
        <v>2034.9747009555149</v>
      </c>
      <c r="D22" s="4">
        <f t="shared" si="2"/>
        <v>1999.521511435921</v>
      </c>
      <c r="E22" s="4">
        <f t="shared" si="3"/>
        <v>1976.5160476333122</v>
      </c>
      <c r="F22" s="4">
        <f t="shared" si="4"/>
        <v>1976.7854454465541</v>
      </c>
      <c r="G22" s="4">
        <f t="shared" si="5"/>
        <v>1990.078934424344</v>
      </c>
    </row>
    <row r="23" spans="2:17" x14ac:dyDescent="0.3">
      <c r="B23" s="3" t="s">
        <v>13</v>
      </c>
      <c r="C23" s="4">
        <f t="shared" si="1"/>
        <v>491.89853584286442</v>
      </c>
      <c r="D23" s="4">
        <f t="shared" si="2"/>
        <v>476.30019522518847</v>
      </c>
      <c r="E23" s="4">
        <f t="shared" si="3"/>
        <v>473.44549725898366</v>
      </c>
      <c r="F23" s="4">
        <f t="shared" si="4"/>
        <v>474.27531059377213</v>
      </c>
      <c r="G23" s="4">
        <f t="shared" si="5"/>
        <v>469.58174916754535</v>
      </c>
    </row>
    <row r="24" spans="2:17" x14ac:dyDescent="0.3">
      <c r="B24" s="3" t="s">
        <v>14</v>
      </c>
      <c r="C24" s="4">
        <f t="shared" si="1"/>
        <v>6427.9276459492612</v>
      </c>
      <c r="D24" s="4">
        <f t="shared" si="2"/>
        <v>6262.4025159822022</v>
      </c>
      <c r="E24" s="4">
        <f t="shared" si="3"/>
        <v>6216.5312208016712</v>
      </c>
      <c r="F24" s="4">
        <f t="shared" si="4"/>
        <v>6223.1215432128738</v>
      </c>
      <c r="G24" s="4">
        <f t="shared" si="5"/>
        <v>6189.1094249775451</v>
      </c>
    </row>
    <row r="25" spans="2:17" x14ac:dyDescent="0.3">
      <c r="B25" t="s">
        <v>22</v>
      </c>
      <c r="C25" s="4">
        <f t="shared" ref="C25" si="6">SUM(C13:F13)</f>
        <v>18296.4427423825</v>
      </c>
      <c r="D25" s="4">
        <f t="shared" ref="D25" si="7">SUM(G13:J13)</f>
        <v>17857.82162331017</v>
      </c>
      <c r="E25" s="4">
        <f t="shared" ref="E25" si="8">SUM(K13:N13)</f>
        <v>17651.247584121447</v>
      </c>
      <c r="F25" s="4">
        <f t="shared" ref="F25" si="9">SUM(O13:R13)</f>
        <v>17691.065848981314</v>
      </c>
      <c r="G25" s="4">
        <f t="shared" si="5"/>
        <v>17718.888291417054</v>
      </c>
    </row>
    <row r="28" spans="2:17" x14ac:dyDescent="0.3">
      <c r="C28" t="s">
        <v>20</v>
      </c>
      <c r="D28" t="s">
        <v>21</v>
      </c>
      <c r="E28" t="s">
        <v>37</v>
      </c>
      <c r="F28" t="s">
        <v>39</v>
      </c>
    </row>
    <row r="29" spans="2:17" x14ac:dyDescent="0.3">
      <c r="B29" s="3" t="s">
        <v>7</v>
      </c>
      <c r="C29" s="2">
        <f>D17/$C17*100-100</f>
        <v>-2.8936535778713051</v>
      </c>
      <c r="D29" s="2">
        <f t="shared" ref="D29:F29" si="10">E17/$C17*100-100</f>
        <v>-3.9058040803587772</v>
      </c>
      <c r="E29" s="2">
        <f t="shared" si="10"/>
        <v>-3.6243183339718144</v>
      </c>
      <c r="F29" s="2">
        <f t="shared" si="10"/>
        <v>-2.8793500788303703</v>
      </c>
      <c r="M29" s="2"/>
      <c r="N29" s="2"/>
      <c r="O29" s="2"/>
      <c r="P29" s="2"/>
    </row>
    <row r="30" spans="2:17" x14ac:dyDescent="0.3">
      <c r="B30" s="3" t="s">
        <v>8</v>
      </c>
      <c r="C30" s="2">
        <f t="shared" ref="C30:F30" si="11">D18/$C18*100-100</f>
        <v>-2.3649306317545893</v>
      </c>
      <c r="D30" s="2">
        <f t="shared" si="11"/>
        <v>-3.9001010908537666</v>
      </c>
      <c r="E30" s="2">
        <f t="shared" si="11"/>
        <v>-3.5074763352987048</v>
      </c>
      <c r="F30" s="2">
        <f t="shared" si="11"/>
        <v>-2.3377595667665787</v>
      </c>
      <c r="M30" s="2"/>
      <c r="N30" s="2"/>
      <c r="O30" s="2"/>
      <c r="P30" s="2"/>
    </row>
    <row r="31" spans="2:17" x14ac:dyDescent="0.3">
      <c r="B31" s="3" t="s">
        <v>9</v>
      </c>
      <c r="C31" s="2">
        <f t="shared" ref="C31:F31" si="12">D19/$C19*100-100</f>
        <v>-2.570287928862669</v>
      </c>
      <c r="D31" s="2">
        <f t="shared" si="12"/>
        <v>-3.6598459382455104</v>
      </c>
      <c r="E31" s="2">
        <f t="shared" si="12"/>
        <v>-3.4114211889036596</v>
      </c>
      <c r="F31" s="2">
        <f t="shared" si="12"/>
        <v>-2.3653121736743543</v>
      </c>
      <c r="M31" s="2"/>
      <c r="N31" s="2"/>
      <c r="O31" s="2"/>
      <c r="P31" s="2"/>
    </row>
    <row r="32" spans="2:17" x14ac:dyDescent="0.3">
      <c r="B32" s="3" t="s">
        <v>10</v>
      </c>
      <c r="C32" s="2">
        <f t="shared" ref="C32:F32" si="13">D20/$C20*100-100</f>
        <v>-2.4797844781478204</v>
      </c>
      <c r="D32" s="2">
        <f t="shared" si="13"/>
        <v>-3.5130604075385321</v>
      </c>
      <c r="E32" s="2">
        <f t="shared" si="13"/>
        <v>-3.4095611312701664</v>
      </c>
      <c r="F32" s="2">
        <f t="shared" si="13"/>
        <v>-3.1053346312386623</v>
      </c>
      <c r="M32" s="2"/>
      <c r="N32" s="2"/>
      <c r="O32" s="2"/>
      <c r="P32" s="2"/>
    </row>
    <row r="33" spans="2:6" x14ac:dyDescent="0.3">
      <c r="B33" s="3" t="s">
        <v>11</v>
      </c>
      <c r="C33" s="2">
        <f t="shared" ref="C33:F33" si="14">D21/$C21*100-100</f>
        <v>-2.0736726265633507</v>
      </c>
      <c r="D33" s="2">
        <f t="shared" si="14"/>
        <v>-3.8295410320083931</v>
      </c>
      <c r="E33" s="2">
        <f t="shared" si="14"/>
        <v>-3.4099017845855712</v>
      </c>
      <c r="F33" s="2">
        <f t="shared" si="14"/>
        <v>-3.1265223939716975</v>
      </c>
    </row>
    <row r="34" spans="2:6" x14ac:dyDescent="0.3">
      <c r="B34" s="3" t="s">
        <v>12</v>
      </c>
      <c r="C34" s="2">
        <f t="shared" ref="C34:F34" si="15">D22/$C22*100-100</f>
        <v>-1.7421931340447117</v>
      </c>
      <c r="D34" s="2">
        <f t="shared" si="15"/>
        <v>-2.8726968101742756</v>
      </c>
      <c r="E34" s="2">
        <f t="shared" si="15"/>
        <v>-2.8594584238142176</v>
      </c>
      <c r="F34" s="2">
        <f t="shared" si="15"/>
        <v>-2.2062076010129488</v>
      </c>
    </row>
    <row r="35" spans="2:6" x14ac:dyDescent="0.3">
      <c r="B35" s="3" t="s">
        <v>13</v>
      </c>
      <c r="C35" s="2">
        <f t="shared" ref="C35:F35" si="16">D23/$C23*100-100</f>
        <v>-3.1710483933334501</v>
      </c>
      <c r="D35" s="2">
        <f t="shared" si="16"/>
        <v>-3.7513912401185792</v>
      </c>
      <c r="E35" s="2">
        <f t="shared" si="16"/>
        <v>-3.5826952033705624</v>
      </c>
      <c r="F35" s="2">
        <f t="shared" si="16"/>
        <v>-4.5368678800963238</v>
      </c>
    </row>
    <row r="36" spans="2:6" x14ac:dyDescent="0.3">
      <c r="B36" s="3" t="s">
        <v>14</v>
      </c>
      <c r="C36" s="2">
        <f t="shared" ref="C36:F36" si="17">D24/$C24*100-100</f>
        <v>-2.5750932350859443</v>
      </c>
      <c r="D36" s="2">
        <f t="shared" si="17"/>
        <v>-3.2887181809024781</v>
      </c>
      <c r="E36" s="2">
        <f t="shared" si="17"/>
        <v>-3.1861917871065657</v>
      </c>
      <c r="F36" s="2">
        <f t="shared" si="17"/>
        <v>-3.7153221710921684</v>
      </c>
    </row>
    <row r="37" spans="2:6" x14ac:dyDescent="0.3">
      <c r="B37" t="s">
        <v>22</v>
      </c>
      <c r="C37" s="2">
        <f t="shared" ref="C37:F37" si="18">D25/$C25*100-100</f>
        <v>-2.3973027175183859</v>
      </c>
      <c r="D37" s="2">
        <f t="shared" si="18"/>
        <v>-3.5263420728582417</v>
      </c>
      <c r="E37" s="2">
        <f t="shared" si="18"/>
        <v>-3.3087136222325455</v>
      </c>
      <c r="F37" s="2">
        <f t="shared" si="18"/>
        <v>-3.1566488584558527</v>
      </c>
    </row>
    <row r="39" spans="2:6" x14ac:dyDescent="0.3">
      <c r="B39" t="s">
        <v>34</v>
      </c>
    </row>
    <row r="40" spans="2:6" x14ac:dyDescent="0.3">
      <c r="C40" t="s">
        <v>40</v>
      </c>
      <c r="D40" t="s">
        <v>41</v>
      </c>
      <c r="E40" t="s">
        <v>42</v>
      </c>
      <c r="F40" t="s">
        <v>43</v>
      </c>
    </row>
    <row r="41" spans="2:6" x14ac:dyDescent="0.3">
      <c r="B41" s="3" t="s">
        <v>7</v>
      </c>
      <c r="C41" s="4">
        <f>(1+C29/10)*100</f>
        <v>71.063464221286949</v>
      </c>
      <c r="D41" s="4">
        <f t="shared" ref="D41:F41" si="19">(1+D29/10)*100</f>
        <v>60.941959196412235</v>
      </c>
      <c r="E41" s="4">
        <f t="shared" si="19"/>
        <v>63.756816660281856</v>
      </c>
      <c r="F41" s="4">
        <f t="shared" si="19"/>
        <v>71.206499211696297</v>
      </c>
    </row>
    <row r="42" spans="2:6" x14ac:dyDescent="0.3">
      <c r="B42" s="3" t="s">
        <v>8</v>
      </c>
      <c r="C42" s="4">
        <f t="shared" ref="C42" si="20">(1+C30/10)*100</f>
        <v>76.350693682454107</v>
      </c>
      <c r="D42" s="4">
        <f t="shared" ref="D42:F42" si="21">(1+D30/10)*100</f>
        <v>60.998989091462327</v>
      </c>
      <c r="E42" s="4">
        <f t="shared" si="21"/>
        <v>64.925236647012952</v>
      </c>
      <c r="F42" s="4">
        <f t="shared" si="21"/>
        <v>76.622404332334213</v>
      </c>
    </row>
    <row r="43" spans="2:6" x14ac:dyDescent="0.3">
      <c r="B43" s="3" t="s">
        <v>9</v>
      </c>
      <c r="C43" s="4">
        <f t="shared" ref="C43" si="22">(1+C31/10)*100</f>
        <v>74.29712071137331</v>
      </c>
      <c r="D43" s="4">
        <f t="shared" ref="D43:F43" si="23">(1+D31/10)*100</f>
        <v>63.401540617544896</v>
      </c>
      <c r="E43" s="4">
        <f t="shared" si="23"/>
        <v>65.885788110963404</v>
      </c>
      <c r="F43" s="4">
        <f t="shared" si="23"/>
        <v>76.346878263256457</v>
      </c>
    </row>
    <row r="44" spans="2:6" x14ac:dyDescent="0.3">
      <c r="B44" s="3" t="s">
        <v>10</v>
      </c>
      <c r="C44" s="4">
        <f t="shared" ref="C44" si="24">(1+C32/10)*100</f>
        <v>75.202155218521796</v>
      </c>
      <c r="D44" s="4">
        <f t="shared" ref="D44:F44" si="25">(1+D32/10)*100</f>
        <v>64.869395924614679</v>
      </c>
      <c r="E44" s="4">
        <f t="shared" si="25"/>
        <v>65.904388687298336</v>
      </c>
      <c r="F44" s="4">
        <f t="shared" si="25"/>
        <v>68.946653687613377</v>
      </c>
    </row>
    <row r="45" spans="2:6" x14ac:dyDescent="0.3">
      <c r="B45" s="3" t="s">
        <v>11</v>
      </c>
      <c r="C45" s="4">
        <f t="shared" ref="C45" si="26">(1+C33/10)*100</f>
        <v>79.263273734366493</v>
      </c>
      <c r="D45" s="4">
        <f t="shared" ref="D45:F45" si="27">(1+D33/10)*100</f>
        <v>61.704589679916069</v>
      </c>
      <c r="E45" s="4">
        <f t="shared" si="27"/>
        <v>65.900982154144288</v>
      </c>
      <c r="F45" s="4">
        <f t="shared" si="27"/>
        <v>68.734776060283025</v>
      </c>
    </row>
    <row r="46" spans="2:6" x14ac:dyDescent="0.3">
      <c r="B46" s="3" t="s">
        <v>12</v>
      </c>
      <c r="C46" s="4">
        <f t="shared" ref="C46" si="28">(1+C34/10)*100</f>
        <v>82.578068659552883</v>
      </c>
      <c r="D46" s="4">
        <f t="shared" ref="D46:F46" si="29">(1+D34/10)*100</f>
        <v>71.273031898257244</v>
      </c>
      <c r="E46" s="4">
        <f t="shared" si="29"/>
        <v>71.405415761857824</v>
      </c>
      <c r="F46" s="4">
        <f t="shared" si="29"/>
        <v>77.937923989870512</v>
      </c>
    </row>
    <row r="47" spans="2:6" x14ac:dyDescent="0.3">
      <c r="B47" s="3" t="s">
        <v>13</v>
      </c>
      <c r="C47" s="4">
        <f t="shared" ref="C47" si="30">(1+C35/10)*100</f>
        <v>68.289516066665499</v>
      </c>
      <c r="D47" s="4">
        <f t="shared" ref="D47:F47" si="31">(1+D35/10)*100</f>
        <v>62.486087598814208</v>
      </c>
      <c r="E47" s="4">
        <f t="shared" si="31"/>
        <v>64.173047966294376</v>
      </c>
      <c r="F47" s="4">
        <f t="shared" si="31"/>
        <v>54.631321199036762</v>
      </c>
    </row>
    <row r="48" spans="2:6" x14ac:dyDescent="0.3">
      <c r="B48" s="3" t="s">
        <v>14</v>
      </c>
      <c r="C48" s="4">
        <f t="shared" ref="C48" si="32">(1+C36/10)*100</f>
        <v>74.249067649140557</v>
      </c>
      <c r="D48" s="4">
        <f t="shared" ref="D48:F48" si="33">(1+D36/10)*100</f>
        <v>67.112818190975219</v>
      </c>
      <c r="E48" s="4">
        <f t="shared" si="33"/>
        <v>68.138082128934343</v>
      </c>
      <c r="F48" s="4">
        <f t="shared" si="33"/>
        <v>62.846778289078323</v>
      </c>
    </row>
    <row r="49" spans="1:6" x14ac:dyDescent="0.3">
      <c r="B49" s="3"/>
      <c r="C49" s="4"/>
      <c r="D49" s="4"/>
      <c r="E49" s="4"/>
      <c r="F49" s="4"/>
    </row>
    <row r="50" spans="1:6" x14ac:dyDescent="0.3">
      <c r="A50" t="s">
        <v>22</v>
      </c>
      <c r="B50" t="s">
        <v>45</v>
      </c>
      <c r="C50" s="4">
        <f t="shared" ref="C50" si="34">(1+C37/10)*100</f>
        <v>76.026972824816141</v>
      </c>
      <c r="D50" s="4">
        <f t="shared" ref="D50:F50" si="35">(1+D37/10)*100</f>
        <v>64.736579271417583</v>
      </c>
      <c r="E50" s="4">
        <f t="shared" si="35"/>
        <v>66.912863777674545</v>
      </c>
      <c r="F50" s="4">
        <f t="shared" si="35"/>
        <v>68.433511415441473</v>
      </c>
    </row>
    <row r="51" spans="1:6" x14ac:dyDescent="0.3">
      <c r="A51" t="s">
        <v>22</v>
      </c>
      <c r="B51" t="s">
        <v>35</v>
      </c>
      <c r="C51" s="4">
        <f>emis2040!C38</f>
        <v>80.884712737273219</v>
      </c>
      <c r="D51" s="4">
        <f>emis2040!D38</f>
        <v>73.022515743851812</v>
      </c>
      <c r="E51" s="4">
        <f>emis2040!E38</f>
        <v>82.67940760402297</v>
      </c>
      <c r="F51" s="4">
        <f>emis2040!F38</f>
        <v>89.976368242831768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workbookViewId="0">
      <selection activeCell="J41" sqref="J41"/>
    </sheetView>
  </sheetViews>
  <sheetFormatPr defaultRowHeight="14.4" x14ac:dyDescent="0.3"/>
  <sheetData>
    <row r="1" spans="2:17" x14ac:dyDescent="0.3">
      <c r="B1" t="s">
        <v>44</v>
      </c>
    </row>
    <row r="3" spans="2:17" x14ac:dyDescent="0.3">
      <c r="G3" s="1"/>
      <c r="H3" s="1"/>
      <c r="I3" s="1"/>
      <c r="J3" s="1"/>
    </row>
    <row r="4" spans="2:17" x14ac:dyDescent="0.3">
      <c r="C4" t="s">
        <v>19</v>
      </c>
      <c r="D4" t="s">
        <v>20</v>
      </c>
      <c r="E4" t="s">
        <v>21</v>
      </c>
      <c r="F4" t="s">
        <v>37</v>
      </c>
      <c r="G4" t="s">
        <v>39</v>
      </c>
    </row>
    <row r="5" spans="2:17" x14ac:dyDescent="0.3">
      <c r="B5" s="3" t="s">
        <v>5</v>
      </c>
      <c r="C5" s="4">
        <v>4120.8196650398704</v>
      </c>
      <c r="D5" s="4">
        <v>4003.0891728913002</v>
      </c>
      <c r="E5" s="4">
        <v>3970.7562592612699</v>
      </c>
      <c r="F5" s="4">
        <v>4030.61006676854</v>
      </c>
      <c r="G5" s="4">
        <v>4070.6866425436601</v>
      </c>
      <c r="M5" s="4"/>
      <c r="N5" s="4"/>
      <c r="O5" s="4"/>
      <c r="P5" s="4"/>
      <c r="Q5" s="4"/>
    </row>
    <row r="6" spans="2:17" x14ac:dyDescent="0.3">
      <c r="B6" s="3" t="s">
        <v>6</v>
      </c>
      <c r="C6" s="4">
        <v>2410.9107851550102</v>
      </c>
      <c r="D6" s="4">
        <v>2358.7071009710999</v>
      </c>
      <c r="E6" s="4">
        <v>2338.8221879378002</v>
      </c>
      <c r="F6" s="4">
        <v>2358.9814462449999</v>
      </c>
      <c r="G6" s="4">
        <v>2396.61678006695</v>
      </c>
      <c r="M6" s="4"/>
      <c r="N6" s="4"/>
      <c r="O6" s="4"/>
      <c r="P6" s="4"/>
      <c r="Q6" s="4"/>
    </row>
    <row r="7" spans="2:17" x14ac:dyDescent="0.3">
      <c r="B7" s="3" t="s">
        <v>3</v>
      </c>
      <c r="C7" s="4">
        <v>731.216598020893</v>
      </c>
      <c r="D7" s="4">
        <v>714.52064966642001</v>
      </c>
      <c r="E7" s="4">
        <v>710.51888289476199</v>
      </c>
      <c r="F7" s="4">
        <v>722.29119628995898</v>
      </c>
      <c r="G7" s="4">
        <v>729.84151988012297</v>
      </c>
      <c r="M7" s="4"/>
      <c r="N7" s="4"/>
      <c r="O7" s="4"/>
      <c r="P7" s="4"/>
      <c r="Q7" s="4"/>
    </row>
    <row r="8" spans="2:17" x14ac:dyDescent="0.3">
      <c r="B8" s="3" t="s">
        <v>4</v>
      </c>
      <c r="C8" s="4">
        <v>1368.1596593225399</v>
      </c>
      <c r="D8" s="4">
        <v>1333.0005679127</v>
      </c>
      <c r="E8" s="4">
        <v>1321.2349795166199</v>
      </c>
      <c r="F8" s="4">
        <v>1326.33459993309</v>
      </c>
      <c r="G8" s="4">
        <v>1333.1444139750599</v>
      </c>
      <c r="M8" s="4"/>
      <c r="N8" s="4"/>
      <c r="O8" s="4"/>
      <c r="P8" s="4"/>
      <c r="Q8" s="4"/>
    </row>
    <row r="9" spans="2:17" x14ac:dyDescent="0.3">
      <c r="B9" s="3" t="s">
        <v>1</v>
      </c>
      <c r="C9" s="4">
        <v>9199.9916747756197</v>
      </c>
      <c r="D9" s="4">
        <v>9069.9412868745694</v>
      </c>
      <c r="E9" s="4">
        <v>9034.4987842143491</v>
      </c>
      <c r="F9" s="4">
        <v>9185.9358566292703</v>
      </c>
      <c r="G9" s="4">
        <v>9187.3760716792203</v>
      </c>
    </row>
    <row r="10" spans="2:17" x14ac:dyDescent="0.3">
      <c r="B10" s="3" t="s">
        <v>2</v>
      </c>
      <c r="C10" s="4">
        <v>5310.0945777957704</v>
      </c>
      <c r="D10" s="4">
        <v>5245.1929303299503</v>
      </c>
      <c r="E10" s="4">
        <v>5190.6619308320796</v>
      </c>
      <c r="F10" s="4">
        <v>5245.4153390280399</v>
      </c>
      <c r="G10" s="4">
        <v>5268.1105143703699</v>
      </c>
    </row>
    <row r="11" spans="2:17" x14ac:dyDescent="0.3">
      <c r="B11" s="3" t="s">
        <v>0</v>
      </c>
      <c r="C11" s="4">
        <v>694.55036679603097</v>
      </c>
      <c r="D11" s="4">
        <v>677.98440260507596</v>
      </c>
      <c r="E11" s="4">
        <v>675.26909205540096</v>
      </c>
      <c r="F11" s="4">
        <v>676.80087147113295</v>
      </c>
      <c r="G11" s="4">
        <v>685.36809047018198</v>
      </c>
    </row>
    <row r="12" spans="2:17" x14ac:dyDescent="0.3">
      <c r="B12" s="3" t="s">
        <v>23</v>
      </c>
      <c r="C12" s="4">
        <v>12902.4262816807</v>
      </c>
      <c r="D12" s="4">
        <v>12633.4728317604</v>
      </c>
      <c r="E12" s="4">
        <v>12505.304099658801</v>
      </c>
      <c r="F12" s="4">
        <v>12555.4733710568</v>
      </c>
      <c r="G12" s="4">
        <v>12698.775692011999</v>
      </c>
    </row>
    <row r="13" spans="2:17" x14ac:dyDescent="0.3">
      <c r="B13" t="s">
        <v>22</v>
      </c>
      <c r="C13" s="4">
        <f>SUM(C5:C12)</f>
        <v>36738.169608586431</v>
      </c>
      <c r="D13" s="4">
        <f t="shared" ref="D13:G13" si="0">SUM(D5:D12)</f>
        <v>36035.90894301152</v>
      </c>
      <c r="E13" s="4">
        <f t="shared" si="0"/>
        <v>35747.066216371088</v>
      </c>
      <c r="F13" s="4">
        <f t="shared" si="0"/>
        <v>36101.842747421833</v>
      </c>
      <c r="G13" s="4">
        <f t="shared" si="0"/>
        <v>36369.91972499757</v>
      </c>
      <c r="H13">
        <f>G13/F13</f>
        <v>1.007425576014257</v>
      </c>
    </row>
    <row r="16" spans="2:17" x14ac:dyDescent="0.3">
      <c r="C16" t="s">
        <v>20</v>
      </c>
      <c r="D16" t="s">
        <v>21</v>
      </c>
      <c r="E16" t="s">
        <v>37</v>
      </c>
      <c r="F16" t="s">
        <v>39</v>
      </c>
    </row>
    <row r="17" spans="2:16" x14ac:dyDescent="0.3">
      <c r="B17" s="3" t="s">
        <v>7</v>
      </c>
      <c r="C17" s="2">
        <f>D5/$C5*100-100</f>
        <v>-2.8569678296618974</v>
      </c>
      <c r="D17" s="2">
        <f t="shared" ref="D17:F17" si="1">E5/$C5*100-100</f>
        <v>-3.6415911875907909</v>
      </c>
      <c r="E17" s="2">
        <f t="shared" si="1"/>
        <v>-2.1891178358676768</v>
      </c>
      <c r="F17" s="2">
        <f t="shared" si="1"/>
        <v>-1.2165788986479527</v>
      </c>
      <c r="M17" s="2"/>
      <c r="N17" s="2"/>
      <c r="O17" s="2"/>
      <c r="P17" s="2"/>
    </row>
    <row r="18" spans="2:16" x14ac:dyDescent="0.3">
      <c r="B18" s="3" t="s">
        <v>8</v>
      </c>
      <c r="C18" s="2">
        <f t="shared" ref="C18:F25" si="2">D6/$C6*100-100</f>
        <v>-2.1653096624458499</v>
      </c>
      <c r="D18" s="2">
        <f t="shared" si="2"/>
        <v>-2.9900980849681247</v>
      </c>
      <c r="E18" s="2">
        <f t="shared" si="2"/>
        <v>-2.1539303415854789</v>
      </c>
      <c r="F18" s="2">
        <f t="shared" si="2"/>
        <v>-0.59288818051975056</v>
      </c>
      <c r="M18" s="2"/>
      <c r="N18" s="2"/>
      <c r="O18" s="2"/>
      <c r="P18" s="2"/>
    </row>
    <row r="19" spans="2:16" x14ac:dyDescent="0.3">
      <c r="B19" s="3" t="s">
        <v>9</v>
      </c>
      <c r="C19" s="2">
        <f t="shared" si="2"/>
        <v>-2.2833109094708988</v>
      </c>
      <c r="D19" s="2">
        <f t="shared" si="2"/>
        <v>-2.8305860646696743</v>
      </c>
      <c r="E19" s="2">
        <f t="shared" si="2"/>
        <v>-1.2206235136198273</v>
      </c>
      <c r="F19" s="2">
        <f t="shared" si="2"/>
        <v>-0.18805346384256438</v>
      </c>
      <c r="M19" s="2"/>
      <c r="N19" s="2"/>
      <c r="O19" s="2"/>
      <c r="P19" s="2"/>
    </row>
    <row r="20" spans="2:16" x14ac:dyDescent="0.3">
      <c r="B20" s="3" t="s">
        <v>10</v>
      </c>
      <c r="C20" s="2">
        <f t="shared" si="2"/>
        <v>-2.5698090986873012</v>
      </c>
      <c r="D20" s="2">
        <f t="shared" si="2"/>
        <v>-3.4297663643405087</v>
      </c>
      <c r="E20" s="2">
        <f t="shared" si="2"/>
        <v>-3.0570305961337851</v>
      </c>
      <c r="F20" s="2">
        <f t="shared" si="2"/>
        <v>-2.5592952627194308</v>
      </c>
      <c r="M20" s="2"/>
      <c r="N20" s="2"/>
      <c r="O20" s="2"/>
      <c r="P20" s="2"/>
    </row>
    <row r="21" spans="2:16" x14ac:dyDescent="0.3">
      <c r="B21" s="3" t="s">
        <v>11</v>
      </c>
      <c r="C21" s="2">
        <f t="shared" si="2"/>
        <v>-1.4135924520195005</v>
      </c>
      <c r="D21" s="2">
        <f t="shared" si="2"/>
        <v>-1.7988373947665224</v>
      </c>
      <c r="E21" s="2">
        <f t="shared" si="2"/>
        <v>-0.15278077027925008</v>
      </c>
      <c r="F21" s="2">
        <f t="shared" si="2"/>
        <v>-0.13712624470072399</v>
      </c>
    </row>
    <row r="22" spans="2:16" x14ac:dyDescent="0.3">
      <c r="B22" s="3" t="s">
        <v>12</v>
      </c>
      <c r="C22" s="2">
        <f t="shared" si="2"/>
        <v>-1.2222314784600457</v>
      </c>
      <c r="D22" s="2">
        <f t="shared" si="2"/>
        <v>-2.2491623306127195</v>
      </c>
      <c r="E22" s="2">
        <f t="shared" si="2"/>
        <v>-1.2180430653380085</v>
      </c>
      <c r="F22" s="2">
        <f t="shared" si="2"/>
        <v>-0.79064624575534026</v>
      </c>
    </row>
    <row r="23" spans="2:16" x14ac:dyDescent="0.3">
      <c r="B23" s="3" t="s">
        <v>13</v>
      </c>
      <c r="C23" s="2">
        <f t="shared" si="2"/>
        <v>-2.3851350431753531</v>
      </c>
      <c r="D23" s="2">
        <f t="shared" si="2"/>
        <v>-2.7760801321831821</v>
      </c>
      <c r="E23" s="2">
        <f t="shared" si="2"/>
        <v>-2.5555375352800667</v>
      </c>
      <c r="F23" s="2">
        <f t="shared" si="2"/>
        <v>-1.3220461416220957</v>
      </c>
    </row>
    <row r="24" spans="2:16" x14ac:dyDescent="0.3">
      <c r="B24" s="3" t="s">
        <v>14</v>
      </c>
      <c r="C24" s="2">
        <f t="shared" si="2"/>
        <v>-2.0845184002498058</v>
      </c>
      <c r="D24" s="2">
        <f t="shared" si="2"/>
        <v>-3.0778876263431698</v>
      </c>
      <c r="E24" s="2">
        <f t="shared" si="2"/>
        <v>-2.6890516795008921</v>
      </c>
      <c r="F24" s="2">
        <f t="shared" si="2"/>
        <v>-1.5783898719719929</v>
      </c>
    </row>
    <row r="25" spans="2:16" x14ac:dyDescent="0.3">
      <c r="B25" t="s">
        <v>22</v>
      </c>
      <c r="C25" s="2">
        <f t="shared" si="2"/>
        <v>-1.9115287262726781</v>
      </c>
      <c r="D25" s="2">
        <f t="shared" si="2"/>
        <v>-2.6977484256148188</v>
      </c>
      <c r="E25" s="2">
        <f t="shared" si="2"/>
        <v>-1.732059239597703</v>
      </c>
      <c r="F25" s="2">
        <f t="shared" si="2"/>
        <v>-1.0023631757168232</v>
      </c>
    </row>
    <row r="27" spans="2:16" x14ac:dyDescent="0.3">
      <c r="B27" t="s">
        <v>34</v>
      </c>
    </row>
    <row r="28" spans="2:16" x14ac:dyDescent="0.3">
      <c r="C28" t="s">
        <v>40</v>
      </c>
      <c r="D28" t="s">
        <v>41</v>
      </c>
      <c r="E28" t="s">
        <v>42</v>
      </c>
      <c r="F28" t="s">
        <v>43</v>
      </c>
    </row>
    <row r="29" spans="2:16" x14ac:dyDescent="0.3">
      <c r="B29" s="3" t="s">
        <v>7</v>
      </c>
      <c r="C29" s="4">
        <f>(1+C17/10)*100</f>
        <v>71.430321703381026</v>
      </c>
      <c r="D29" s="4">
        <f t="shared" ref="D29:F36" si="3">(1+D17/10)*100</f>
        <v>63.584088124092084</v>
      </c>
      <c r="E29" s="4">
        <f t="shared" si="3"/>
        <v>78.108821641323232</v>
      </c>
      <c r="F29" s="4">
        <f t="shared" si="3"/>
        <v>87.834211013520473</v>
      </c>
    </row>
    <row r="30" spans="2:16" x14ac:dyDescent="0.3">
      <c r="B30" s="3" t="s">
        <v>8</v>
      </c>
      <c r="C30" s="4">
        <f t="shared" ref="C30:C36" si="4">(1+C18/10)*100</f>
        <v>78.346903375541501</v>
      </c>
      <c r="D30" s="4">
        <f t="shared" si="3"/>
        <v>70.099019150318753</v>
      </c>
      <c r="E30" s="4">
        <f t="shared" si="3"/>
        <v>78.460696584145211</v>
      </c>
      <c r="F30" s="4">
        <f t="shared" si="3"/>
        <v>94.071118194802494</v>
      </c>
    </row>
    <row r="31" spans="2:16" x14ac:dyDescent="0.3">
      <c r="B31" s="3" t="s">
        <v>9</v>
      </c>
      <c r="C31" s="4">
        <f t="shared" si="4"/>
        <v>77.166890905291012</v>
      </c>
      <c r="D31" s="4">
        <f t="shared" si="3"/>
        <v>71.694139353303257</v>
      </c>
      <c r="E31" s="4">
        <f t="shared" si="3"/>
        <v>87.793764863801727</v>
      </c>
      <c r="F31" s="4">
        <f t="shared" si="3"/>
        <v>98.119465361574356</v>
      </c>
    </row>
    <row r="32" spans="2:16" x14ac:dyDescent="0.3">
      <c r="B32" s="3" t="s">
        <v>10</v>
      </c>
      <c r="C32" s="4">
        <f t="shared" si="4"/>
        <v>74.301909013126988</v>
      </c>
      <c r="D32" s="4">
        <f t="shared" si="3"/>
        <v>65.702336356594913</v>
      </c>
      <c r="E32" s="4">
        <f t="shared" si="3"/>
        <v>69.429694038662149</v>
      </c>
      <c r="F32" s="4">
        <f t="shared" si="3"/>
        <v>74.407047372805692</v>
      </c>
    </row>
    <row r="33" spans="2:6" x14ac:dyDescent="0.3">
      <c r="B33" s="3" t="s">
        <v>11</v>
      </c>
      <c r="C33" s="4">
        <f t="shared" si="4"/>
        <v>85.864075479804995</v>
      </c>
      <c r="D33" s="4">
        <f t="shared" si="3"/>
        <v>82.011626052334776</v>
      </c>
      <c r="E33" s="4">
        <f t="shared" si="3"/>
        <v>98.472192297207499</v>
      </c>
      <c r="F33" s="4">
        <f t="shared" si="3"/>
        <v>98.62873755299276</v>
      </c>
    </row>
    <row r="34" spans="2:6" x14ac:dyDescent="0.3">
      <c r="B34" s="3" t="s">
        <v>12</v>
      </c>
      <c r="C34" s="4">
        <f t="shared" si="4"/>
        <v>87.777685215399543</v>
      </c>
      <c r="D34" s="4">
        <f t="shared" si="3"/>
        <v>77.508376693872805</v>
      </c>
      <c r="E34" s="4">
        <f t="shared" si="3"/>
        <v>87.819569346619915</v>
      </c>
      <c r="F34" s="4">
        <f t="shared" si="3"/>
        <v>92.093537542446597</v>
      </c>
    </row>
    <row r="35" spans="2:6" x14ac:dyDescent="0.3">
      <c r="B35" s="3" t="s">
        <v>13</v>
      </c>
      <c r="C35" s="4">
        <f t="shared" si="4"/>
        <v>76.148649568246469</v>
      </c>
      <c r="D35" s="4">
        <f t="shared" si="3"/>
        <v>72.239198678168179</v>
      </c>
      <c r="E35" s="4">
        <f t="shared" si="3"/>
        <v>74.444624647199333</v>
      </c>
      <c r="F35" s="4">
        <f t="shared" si="3"/>
        <v>86.779538583779043</v>
      </c>
    </row>
    <row r="36" spans="2:6" x14ac:dyDescent="0.3">
      <c r="B36" s="3" t="s">
        <v>14</v>
      </c>
      <c r="C36" s="4">
        <f t="shared" si="4"/>
        <v>79.154815997501942</v>
      </c>
      <c r="D36" s="4">
        <f t="shared" si="3"/>
        <v>69.221123736568302</v>
      </c>
      <c r="E36" s="4">
        <f t="shared" si="3"/>
        <v>73.109483204991079</v>
      </c>
      <c r="F36" s="4">
        <f t="shared" si="3"/>
        <v>84.216101280280071</v>
      </c>
    </row>
    <row r="37" spans="2:6" x14ac:dyDescent="0.3">
      <c r="B37" s="3"/>
      <c r="C37" s="4"/>
      <c r="D37" s="4"/>
      <c r="E37" s="4"/>
      <c r="F37" s="4"/>
    </row>
    <row r="38" spans="2:6" x14ac:dyDescent="0.3">
      <c r="B38" t="s">
        <v>22</v>
      </c>
      <c r="C38" s="4">
        <f t="shared" ref="C38:F38" si="5">(1+C25/10)*100</f>
        <v>80.884712737273219</v>
      </c>
      <c r="D38" s="4">
        <f t="shared" si="5"/>
        <v>73.022515743851812</v>
      </c>
      <c r="E38" s="4">
        <f t="shared" si="5"/>
        <v>82.67940760402297</v>
      </c>
      <c r="F38" s="4">
        <f t="shared" si="5"/>
        <v>89.976368242831768</v>
      </c>
    </row>
    <row r="39" spans="2:6" x14ac:dyDescent="0.3">
      <c r="C39" s="4"/>
      <c r="D39" s="4"/>
      <c r="E39" s="4"/>
      <c r="F39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tabSelected="1" workbookViewId="0">
      <selection activeCell="D10" sqref="D10"/>
    </sheetView>
  </sheetViews>
  <sheetFormatPr defaultRowHeight="14.4" x14ac:dyDescent="0.3"/>
  <cols>
    <col min="12" max="12" width="10.5546875" bestFit="1" customWidth="1"/>
    <col min="13" max="18" width="11.5546875" bestFit="1" customWidth="1"/>
  </cols>
  <sheetData>
    <row r="1" spans="2:18" x14ac:dyDescent="0.3">
      <c r="B1" t="s">
        <v>46</v>
      </c>
    </row>
    <row r="3" spans="2:18" x14ac:dyDescent="0.3">
      <c r="B3" t="s">
        <v>43</v>
      </c>
      <c r="G3" s="1"/>
      <c r="H3" s="1"/>
      <c r="I3" s="1"/>
      <c r="J3" s="1"/>
      <c r="K3" t="s">
        <v>19</v>
      </c>
    </row>
    <row r="4" spans="2:18" x14ac:dyDescent="0.3">
      <c r="C4" t="s">
        <v>24</v>
      </c>
      <c r="D4" t="s">
        <v>26</v>
      </c>
      <c r="E4" t="s">
        <v>28</v>
      </c>
      <c r="F4" t="s">
        <v>29</v>
      </c>
      <c r="G4" t="s">
        <v>31</v>
      </c>
      <c r="H4" t="s">
        <v>32</v>
      </c>
      <c r="I4" t="s">
        <v>49</v>
      </c>
      <c r="L4" t="s">
        <v>24</v>
      </c>
      <c r="M4" t="s">
        <v>26</v>
      </c>
      <c r="N4" t="s">
        <v>28</v>
      </c>
      <c r="O4" t="s">
        <v>29</v>
      </c>
      <c r="P4" t="s">
        <v>31</v>
      </c>
      <c r="Q4" t="s">
        <v>32</v>
      </c>
      <c r="R4" t="s">
        <v>49</v>
      </c>
    </row>
    <row r="5" spans="2:18" x14ac:dyDescent="0.3">
      <c r="B5" s="3" t="s">
        <v>5</v>
      </c>
      <c r="C5" s="4">
        <v>69.342580146124405</v>
      </c>
      <c r="D5" s="4">
        <v>207.976951186337</v>
      </c>
      <c r="E5" s="4">
        <v>48.936595890306599</v>
      </c>
      <c r="F5" s="4">
        <v>52.895346650164299</v>
      </c>
      <c r="G5" s="4">
        <v>248.230859944114</v>
      </c>
      <c r="H5" s="4">
        <v>783.61564467285905</v>
      </c>
      <c r="I5" s="4">
        <v>710.19949575876603</v>
      </c>
      <c r="K5" t="s">
        <v>5</v>
      </c>
      <c r="L5" s="4">
        <v>70.549217045524301</v>
      </c>
      <c r="M5" s="4">
        <v>212.36266011966401</v>
      </c>
      <c r="N5" s="4">
        <v>51.096813921847499</v>
      </c>
      <c r="O5" s="4">
        <v>54.537736813880301</v>
      </c>
      <c r="P5" s="4">
        <v>254.00737362907299</v>
      </c>
      <c r="Q5" s="4">
        <v>805.816103119525</v>
      </c>
      <c r="R5" s="4">
        <v>740.26968280773997</v>
      </c>
    </row>
    <row r="6" spans="2:18" x14ac:dyDescent="0.3">
      <c r="B6" s="3" t="s">
        <v>6</v>
      </c>
      <c r="C6" s="4">
        <v>64.012562928615907</v>
      </c>
      <c r="D6" s="4">
        <v>145.090321355463</v>
      </c>
      <c r="E6" s="4">
        <v>55.3743992213059</v>
      </c>
      <c r="F6" s="4">
        <v>72.374802672844694</v>
      </c>
      <c r="G6" s="4">
        <v>155.99473730285601</v>
      </c>
      <c r="H6" s="4">
        <v>758.71280338168697</v>
      </c>
      <c r="I6" s="4">
        <v>535.36937759073703</v>
      </c>
      <c r="K6" t="s">
        <v>6</v>
      </c>
      <c r="L6" s="4">
        <v>64.700788206155394</v>
      </c>
      <c r="M6" s="4">
        <v>147.28383235662801</v>
      </c>
      <c r="N6" s="4">
        <v>57.194026807230301</v>
      </c>
      <c r="O6" s="4">
        <v>74.304394371083603</v>
      </c>
      <c r="P6" s="4">
        <v>158.90249823387299</v>
      </c>
      <c r="Q6" s="4">
        <v>770.48407844251199</v>
      </c>
      <c r="R6" s="4">
        <v>556.13837631255501</v>
      </c>
    </row>
    <row r="7" spans="2:18" x14ac:dyDescent="0.3">
      <c r="B7" s="3" t="s">
        <v>3</v>
      </c>
      <c r="C7" s="4">
        <v>8.3943251564897299</v>
      </c>
      <c r="D7" s="4">
        <v>71.965963108816794</v>
      </c>
      <c r="E7" s="4">
        <v>31.215318063005299</v>
      </c>
      <c r="F7" s="4">
        <v>20.401535697929098</v>
      </c>
      <c r="G7" s="4">
        <v>50.291266351816702</v>
      </c>
      <c r="H7" s="4">
        <v>89.410993817129693</v>
      </c>
      <c r="I7" s="4">
        <v>74.529721600586498</v>
      </c>
      <c r="K7" t="s">
        <v>3</v>
      </c>
      <c r="L7" s="4">
        <v>8.4838538957267193</v>
      </c>
      <c r="M7" s="4">
        <v>73.007297231373201</v>
      </c>
      <c r="N7" s="4">
        <v>32.090358102428098</v>
      </c>
      <c r="O7" s="4">
        <v>20.927907565733101</v>
      </c>
      <c r="P7" s="4">
        <v>50.932647725126103</v>
      </c>
      <c r="Q7" s="4">
        <v>91.971287438293004</v>
      </c>
      <c r="R7" s="4">
        <v>77.373859106900994</v>
      </c>
    </row>
    <row r="8" spans="2:18" x14ac:dyDescent="0.3">
      <c r="B8" s="3" t="s">
        <v>4</v>
      </c>
      <c r="C8" s="4">
        <v>14.455872852122001</v>
      </c>
      <c r="D8" s="4">
        <v>25.766730513743902</v>
      </c>
      <c r="E8" s="4">
        <v>30.488561239454601</v>
      </c>
      <c r="F8" s="4">
        <v>19.889689885671899</v>
      </c>
      <c r="G8" s="4">
        <v>24.450289352944999</v>
      </c>
      <c r="H8" s="4">
        <v>149.75975999580101</v>
      </c>
      <c r="I8" s="4">
        <v>154.95193916455699</v>
      </c>
      <c r="K8" t="s">
        <v>4</v>
      </c>
      <c r="L8" s="4">
        <v>14.723812395479399</v>
      </c>
      <c r="M8" s="4">
        <v>26.440036126530298</v>
      </c>
      <c r="N8" s="4">
        <v>31.1746634076062</v>
      </c>
      <c r="O8" s="4">
        <v>20.412871894521299</v>
      </c>
      <c r="P8" s="4">
        <v>24.856483832099801</v>
      </c>
      <c r="Q8" s="4">
        <v>156.17723668056101</v>
      </c>
      <c r="R8" s="4">
        <v>162.48502419935801</v>
      </c>
    </row>
    <row r="9" spans="2:18" x14ac:dyDescent="0.3">
      <c r="B9" s="3" t="s">
        <v>1</v>
      </c>
      <c r="C9" s="4">
        <v>95.885715158286402</v>
      </c>
      <c r="D9" s="4">
        <v>168.52404057273699</v>
      </c>
      <c r="E9" s="4">
        <v>240.04919759571499</v>
      </c>
      <c r="F9" s="4">
        <v>240.60503938562999</v>
      </c>
      <c r="G9" s="4">
        <v>369.71040095928601</v>
      </c>
      <c r="H9" s="4">
        <v>625.13159646172096</v>
      </c>
      <c r="I9" s="4">
        <v>1056.6415011577501</v>
      </c>
      <c r="K9" t="s">
        <v>1</v>
      </c>
      <c r="L9" s="4">
        <v>96.703966852621406</v>
      </c>
      <c r="M9" s="4">
        <v>170.601662309619</v>
      </c>
      <c r="N9" s="4">
        <v>248.78030263632101</v>
      </c>
      <c r="O9" s="4">
        <v>247.947356287475</v>
      </c>
      <c r="P9" s="4">
        <v>377.320721850479</v>
      </c>
      <c r="Q9" s="4">
        <v>642.37953253838202</v>
      </c>
      <c r="R9" s="4">
        <v>1095.2752049599101</v>
      </c>
    </row>
    <row r="10" spans="2:18" x14ac:dyDescent="0.3">
      <c r="B10" s="3" t="s">
        <v>2</v>
      </c>
      <c r="C10" s="4">
        <v>75.251341991198601</v>
      </c>
      <c r="D10" s="4">
        <v>61.488931372392301</v>
      </c>
      <c r="E10" s="4">
        <v>394.20304496505599</v>
      </c>
      <c r="F10" s="4">
        <v>263.759135274377</v>
      </c>
      <c r="G10" s="4">
        <v>303.93517178358098</v>
      </c>
      <c r="H10" s="4">
        <v>484.07472685971499</v>
      </c>
      <c r="I10" s="4">
        <v>290.30009233454302</v>
      </c>
      <c r="K10" t="s">
        <v>2</v>
      </c>
      <c r="L10" s="4">
        <v>75.298543439964106</v>
      </c>
      <c r="M10" s="4">
        <v>62.153284920557702</v>
      </c>
      <c r="N10" s="4">
        <v>403.00032331899803</v>
      </c>
      <c r="O10" s="4">
        <v>270.32970468930898</v>
      </c>
      <c r="P10" s="4">
        <v>306.47947418513297</v>
      </c>
      <c r="Q10" s="4">
        <v>496.15049184221698</v>
      </c>
      <c r="R10" s="4">
        <v>302.11773973749598</v>
      </c>
    </row>
    <row r="11" spans="2:18" x14ac:dyDescent="0.3">
      <c r="B11" s="3" t="s">
        <v>0</v>
      </c>
      <c r="C11" s="4">
        <v>28.972054410129999</v>
      </c>
      <c r="D11" s="4">
        <v>6.21275062869009</v>
      </c>
      <c r="E11" s="4">
        <v>51.891682463457798</v>
      </c>
      <c r="F11" s="4">
        <v>41.2984646516217</v>
      </c>
      <c r="G11" s="4">
        <v>100.03514929200701</v>
      </c>
      <c r="H11" s="4">
        <v>216.42965611424501</v>
      </c>
      <c r="I11" s="4">
        <v>114.688752978102</v>
      </c>
      <c r="K11" t="s">
        <v>0</v>
      </c>
      <c r="L11" s="4">
        <v>29.132828802317999</v>
      </c>
      <c r="M11" s="4">
        <v>6.2935442718267396</v>
      </c>
      <c r="N11" s="4">
        <v>53.408062662768501</v>
      </c>
      <c r="O11" s="4">
        <v>42.294107689536503</v>
      </c>
      <c r="P11" s="4">
        <v>101.562790384819</v>
      </c>
      <c r="Q11" s="4">
        <v>222.177277814127</v>
      </c>
      <c r="R11" s="4">
        <v>118.852848650392</v>
      </c>
    </row>
    <row r="12" spans="2:18" x14ac:dyDescent="0.3">
      <c r="B12" s="3" t="s">
        <v>23</v>
      </c>
      <c r="C12" s="4">
        <v>258.658753439451</v>
      </c>
      <c r="D12" s="4">
        <v>378.96653864493601</v>
      </c>
      <c r="E12" s="4">
        <v>326.46575599503598</v>
      </c>
      <c r="F12" s="4">
        <v>476.07903639159201</v>
      </c>
      <c r="G12" s="4">
        <v>1068.1628242044901</v>
      </c>
      <c r="H12" s="4">
        <v>1999.8107949471701</v>
      </c>
      <c r="I12" s="4">
        <v>1771.5491853508199</v>
      </c>
      <c r="K12" t="s">
        <v>23</v>
      </c>
      <c r="L12" s="4">
        <v>261.257721075115</v>
      </c>
      <c r="M12" s="4">
        <v>384.85836936897999</v>
      </c>
      <c r="N12" s="4">
        <v>333.84642280346799</v>
      </c>
      <c r="O12" s="4">
        <v>487.89393058230797</v>
      </c>
      <c r="P12" s="4">
        <v>1083.7977475529401</v>
      </c>
      <c r="Q12" s="4">
        <v>2065.9165681490399</v>
      </c>
      <c r="R12" s="4">
        <v>1846.99712702067</v>
      </c>
    </row>
    <row r="13" spans="2:18" x14ac:dyDescent="0.3">
      <c r="B13" t="s">
        <v>22</v>
      </c>
      <c r="C13" s="4">
        <f>SUM(C5:C12)</f>
        <v>614.97320608241807</v>
      </c>
      <c r="D13" s="4">
        <f t="shared" ref="D13:I13" si="0">SUM(D5:D12)</f>
        <v>1065.9922273831162</v>
      </c>
      <c r="E13" s="4">
        <f t="shared" si="0"/>
        <v>1178.6245554333373</v>
      </c>
      <c r="F13" s="4">
        <f t="shared" si="0"/>
        <v>1187.3030506098307</v>
      </c>
      <c r="G13" s="4">
        <f t="shared" si="0"/>
        <v>2320.8106991910954</v>
      </c>
      <c r="H13" s="4">
        <f t="shared" si="0"/>
        <v>5106.9459762503284</v>
      </c>
      <c r="I13" s="4">
        <f t="shared" si="0"/>
        <v>4708.2300659358616</v>
      </c>
      <c r="K13" t="s">
        <v>22</v>
      </c>
      <c r="L13" s="4">
        <f t="shared" ref="L13:R13" si="1">SUM(L5:L12)</f>
        <v>620.85073171290423</v>
      </c>
      <c r="M13" s="4">
        <f t="shared" si="1"/>
        <v>1083.0006867051789</v>
      </c>
      <c r="N13" s="4">
        <f t="shared" si="1"/>
        <v>1210.5909736606677</v>
      </c>
      <c r="O13" s="4">
        <f t="shared" si="1"/>
        <v>1218.6480098938468</v>
      </c>
      <c r="P13" s="4">
        <f t="shared" si="1"/>
        <v>2357.8597373935431</v>
      </c>
      <c r="Q13" s="4">
        <f t="shared" si="1"/>
        <v>5251.0725760246569</v>
      </c>
      <c r="R13" s="4">
        <f t="shared" si="1"/>
        <v>4899.5098627950219</v>
      </c>
    </row>
    <row r="16" spans="2:18" x14ac:dyDescent="0.3">
      <c r="C16" t="s">
        <v>24</v>
      </c>
      <c r="D16" t="s">
        <v>26</v>
      </c>
      <c r="E16" t="s">
        <v>28</v>
      </c>
      <c r="F16" t="s">
        <v>29</v>
      </c>
      <c r="G16" t="s">
        <v>31</v>
      </c>
      <c r="H16" t="s">
        <v>32</v>
      </c>
      <c r="I16" t="s">
        <v>49</v>
      </c>
    </row>
    <row r="17" spans="2:16" x14ac:dyDescent="0.3">
      <c r="B17" s="3" t="s">
        <v>7</v>
      </c>
      <c r="C17" s="2">
        <f>C5/L5*100-100</f>
        <v>-1.7103476834069937</v>
      </c>
      <c r="D17" s="2">
        <f t="shared" ref="D17:I17" si="2">D5/M5*100-100</f>
        <v>-2.0651977757557347</v>
      </c>
      <c r="E17" s="2">
        <f t="shared" si="2"/>
        <v>-4.2276961433347964</v>
      </c>
      <c r="F17" s="2">
        <f t="shared" si="2"/>
        <v>-3.0114747322958237</v>
      </c>
      <c r="G17" s="2">
        <f t="shared" si="2"/>
        <v>-2.274151967491477</v>
      </c>
      <c r="H17" s="2">
        <f t="shared" si="2"/>
        <v>-2.7550278978940952</v>
      </c>
      <c r="I17" s="2">
        <f t="shared" si="2"/>
        <v>-4.062058429155428</v>
      </c>
      <c r="M17" s="2"/>
      <c r="N17" s="2"/>
      <c r="O17" s="2"/>
      <c r="P17" s="2"/>
    </row>
    <row r="18" spans="2:16" x14ac:dyDescent="0.3">
      <c r="B18" s="3" t="s">
        <v>8</v>
      </c>
      <c r="C18" s="2">
        <f t="shared" ref="C18:C25" si="3">C6/L6*100-100</f>
        <v>-1.0637046265133563</v>
      </c>
      <c r="D18" s="2">
        <f t="shared" ref="D18:D25" si="4">D6/M6*100-100</f>
        <v>-1.4893087490103483</v>
      </c>
      <c r="E18" s="2">
        <f t="shared" ref="E18:E25" si="5">E6/N6*100-100</f>
        <v>-3.181499340931822</v>
      </c>
      <c r="F18" s="2">
        <f t="shared" ref="F18:F25" si="6">F6/O6*100-100</f>
        <v>-2.5968742691076017</v>
      </c>
      <c r="G18" s="2">
        <f t="shared" ref="G18:G25" si="7">G6/P6*100-100</f>
        <v>-1.8299025901640249</v>
      </c>
      <c r="H18" s="2">
        <f t="shared" ref="H18:I25" si="8">H6/Q6*100-100</f>
        <v>-1.5277765485589185</v>
      </c>
      <c r="I18" s="2">
        <f t="shared" si="8"/>
        <v>-3.7345019884305941</v>
      </c>
      <c r="M18" s="2"/>
      <c r="N18" s="2"/>
      <c r="O18" s="2"/>
      <c r="P18" s="2"/>
    </row>
    <row r="19" spans="2:16" x14ac:dyDescent="0.3">
      <c r="B19" s="3" t="s">
        <v>9</v>
      </c>
      <c r="C19" s="2">
        <f t="shared" si="3"/>
        <v>-1.0552838407800067</v>
      </c>
      <c r="D19" s="2">
        <f t="shared" si="4"/>
        <v>-1.4263425192364423</v>
      </c>
      <c r="E19" s="2">
        <f t="shared" si="5"/>
        <v>-2.7268004820319902</v>
      </c>
      <c r="F19" s="2">
        <f t="shared" si="6"/>
        <v>-2.5151672050858735</v>
      </c>
      <c r="G19" s="2">
        <f t="shared" si="7"/>
        <v>-1.2592735739379179</v>
      </c>
      <c r="H19" s="2">
        <f t="shared" si="8"/>
        <v>-2.7837966527119846</v>
      </c>
      <c r="I19" s="2">
        <f t="shared" si="8"/>
        <v>-3.6758377301369762</v>
      </c>
      <c r="M19" s="2"/>
      <c r="N19" s="2"/>
      <c r="O19" s="2"/>
      <c r="P19" s="2"/>
    </row>
    <row r="20" spans="2:16" x14ac:dyDescent="0.3">
      <c r="B20" s="3" t="s">
        <v>10</v>
      </c>
      <c r="C20" s="2">
        <f t="shared" si="3"/>
        <v>-1.8197701530050949</v>
      </c>
      <c r="D20" s="2">
        <f t="shared" si="4"/>
        <v>-2.5465381725057199</v>
      </c>
      <c r="E20" s="2">
        <f t="shared" si="5"/>
        <v>-2.2008326414975841</v>
      </c>
      <c r="F20" s="2">
        <f t="shared" si="6"/>
        <v>-2.5630005006293146</v>
      </c>
      <c r="G20" s="2">
        <f t="shared" si="7"/>
        <v>-1.6341590463822513</v>
      </c>
      <c r="H20" s="2">
        <f t="shared" si="8"/>
        <v>-4.1090986248438242</v>
      </c>
      <c r="I20" s="2">
        <f t="shared" si="8"/>
        <v>-4.6361719007152544</v>
      </c>
      <c r="M20" s="2"/>
      <c r="N20" s="2"/>
      <c r="O20" s="2"/>
      <c r="P20" s="2"/>
    </row>
    <row r="21" spans="2:16" x14ac:dyDescent="0.3">
      <c r="B21" s="3" t="s">
        <v>11</v>
      </c>
      <c r="C21" s="2">
        <f t="shared" si="3"/>
        <v>-0.84614077474405747</v>
      </c>
      <c r="D21" s="2">
        <f t="shared" si="4"/>
        <v>-1.2178203358367057</v>
      </c>
      <c r="E21" s="2">
        <f t="shared" si="5"/>
        <v>-3.5095644422338239</v>
      </c>
      <c r="F21" s="2">
        <f t="shared" si="6"/>
        <v>-2.9612402454221751</v>
      </c>
      <c r="G21" s="2">
        <f t="shared" si="7"/>
        <v>-2.0169369055243038</v>
      </c>
      <c r="H21" s="2">
        <f t="shared" si="8"/>
        <v>-2.6850071029668925</v>
      </c>
      <c r="I21" s="2">
        <f t="shared" si="8"/>
        <v>-3.5273056148088386</v>
      </c>
    </row>
    <row r="22" spans="2:16" x14ac:dyDescent="0.3">
      <c r="B22" s="3" t="s">
        <v>12</v>
      </c>
      <c r="C22" s="2">
        <f t="shared" si="3"/>
        <v>-6.2685739470040858E-2</v>
      </c>
      <c r="D22" s="2">
        <f t="shared" si="4"/>
        <v>-1.0688953110274895</v>
      </c>
      <c r="E22" s="2">
        <f t="shared" si="5"/>
        <v>-2.1829457310331861</v>
      </c>
      <c r="F22" s="2">
        <f t="shared" si="6"/>
        <v>-2.4305761819566101</v>
      </c>
      <c r="G22" s="2">
        <f t="shared" si="7"/>
        <v>-0.83017057123214499</v>
      </c>
      <c r="H22" s="2">
        <f t="shared" si="8"/>
        <v>-2.4338915673880308</v>
      </c>
      <c r="I22" s="2">
        <f t="shared" si="8"/>
        <v>-3.9116032753393029</v>
      </c>
    </row>
    <row r="23" spans="2:16" x14ac:dyDescent="0.3">
      <c r="B23" s="3" t="s">
        <v>13</v>
      </c>
      <c r="C23" s="2">
        <f t="shared" si="3"/>
        <v>-0.55186673865054559</v>
      </c>
      <c r="D23" s="2">
        <f t="shared" si="4"/>
        <v>-1.283754267024463</v>
      </c>
      <c r="E23" s="2">
        <f t="shared" si="5"/>
        <v>-2.8392346093613128</v>
      </c>
      <c r="F23" s="2">
        <f t="shared" si="6"/>
        <v>-2.3540939679432427</v>
      </c>
      <c r="G23" s="2">
        <f t="shared" si="7"/>
        <v>-1.5041346215713389</v>
      </c>
      <c r="H23" s="2">
        <f t="shared" si="8"/>
        <v>-2.5869529757630971</v>
      </c>
      <c r="I23" s="2">
        <f t="shared" si="8"/>
        <v>-3.5035724592001714</v>
      </c>
    </row>
    <row r="24" spans="2:16" x14ac:dyDescent="0.3">
      <c r="B24" s="3" t="s">
        <v>14</v>
      </c>
      <c r="C24" s="2">
        <f t="shared" si="3"/>
        <v>-0.99479074722418659</v>
      </c>
      <c r="D24" s="2">
        <f t="shared" si="4"/>
        <v>-1.5309088207447132</v>
      </c>
      <c r="E24" s="2">
        <f t="shared" si="5"/>
        <v>-2.2107970324956767</v>
      </c>
      <c r="F24" s="2">
        <f t="shared" si="6"/>
        <v>-2.4216112253363633</v>
      </c>
      <c r="G24" s="2">
        <f t="shared" si="7"/>
        <v>-1.4426052631823012</v>
      </c>
      <c r="H24" s="2">
        <f t="shared" si="8"/>
        <v>-3.1998278256269259</v>
      </c>
      <c r="I24" s="2">
        <f t="shared" si="8"/>
        <v>-4.0848976192806958</v>
      </c>
    </row>
    <row r="25" spans="2:16" x14ac:dyDescent="0.3">
      <c r="B25" t="s">
        <v>22</v>
      </c>
      <c r="C25" s="2">
        <f t="shared" si="3"/>
        <v>-0.94668900756069263</v>
      </c>
      <c r="D25" s="2">
        <f t="shared" si="4"/>
        <v>-1.5704938631024987</v>
      </c>
      <c r="E25" s="2">
        <f t="shared" si="5"/>
        <v>-2.6405630739727286</v>
      </c>
      <c r="F25" s="2">
        <f t="shared" si="6"/>
        <v>-2.5721093399846069</v>
      </c>
      <c r="G25" s="2">
        <f t="shared" si="7"/>
        <v>-1.5712994973739569</v>
      </c>
      <c r="H25" s="2">
        <f t="shared" si="8"/>
        <v>-2.7447078227861681</v>
      </c>
      <c r="I25" s="2">
        <f t="shared" si="8"/>
        <v>-3.9040598389578776</v>
      </c>
    </row>
    <row r="27" spans="2:16" x14ac:dyDescent="0.3">
      <c r="B27" t="s">
        <v>34</v>
      </c>
    </row>
    <row r="28" spans="2:16" x14ac:dyDescent="0.3">
      <c r="C28" t="s">
        <v>25</v>
      </c>
      <c r="D28" t="s">
        <v>27</v>
      </c>
      <c r="E28" t="s">
        <v>47</v>
      </c>
      <c r="F28" t="s">
        <v>30</v>
      </c>
      <c r="G28" t="s">
        <v>48</v>
      </c>
      <c r="H28" t="s">
        <v>33</v>
      </c>
      <c r="I28" t="s">
        <v>50</v>
      </c>
    </row>
    <row r="29" spans="2:16" x14ac:dyDescent="0.3">
      <c r="B29" s="3" t="s">
        <v>7</v>
      </c>
      <c r="C29" s="4">
        <f>(1+C17/10)*100</f>
        <v>82.896523165930063</v>
      </c>
      <c r="D29" s="4">
        <f t="shared" ref="D29:H29" si="9">(1+D17/10)*100</f>
        <v>79.348022242442653</v>
      </c>
      <c r="E29" s="4">
        <f t="shared" si="9"/>
        <v>57.723038566652043</v>
      </c>
      <c r="F29" s="4">
        <f t="shared" si="9"/>
        <v>69.885252677041763</v>
      </c>
      <c r="G29" s="4">
        <f t="shared" si="9"/>
        <v>77.25848032508523</v>
      </c>
      <c r="H29" s="4">
        <f t="shared" si="9"/>
        <v>72.449721021059048</v>
      </c>
      <c r="I29" s="4">
        <f t="shared" ref="I29" si="10">(1+I17/10)*100</f>
        <v>59.379415708445713</v>
      </c>
    </row>
    <row r="30" spans="2:16" x14ac:dyDescent="0.3">
      <c r="B30" s="3" t="s">
        <v>8</v>
      </c>
      <c r="C30" s="4">
        <f t="shared" ref="C30:H36" si="11">(1+C18/10)*100</f>
        <v>89.362953734866437</v>
      </c>
      <c r="D30" s="4">
        <f t="shared" si="11"/>
        <v>85.106912509896517</v>
      </c>
      <c r="E30" s="4">
        <f t="shared" si="11"/>
        <v>68.18500659068178</v>
      </c>
      <c r="F30" s="4">
        <f t="shared" si="11"/>
        <v>74.031257308923983</v>
      </c>
      <c r="G30" s="4">
        <f t="shared" si="11"/>
        <v>81.700974098359751</v>
      </c>
      <c r="H30" s="4">
        <f t="shared" si="11"/>
        <v>84.722234514410815</v>
      </c>
      <c r="I30" s="4">
        <f t="shared" ref="I30" si="12">(1+I18/10)*100</f>
        <v>62.654980115694059</v>
      </c>
    </row>
    <row r="31" spans="2:16" x14ac:dyDescent="0.3">
      <c r="B31" s="3" t="s">
        <v>9</v>
      </c>
      <c r="C31" s="4">
        <f t="shared" si="11"/>
        <v>89.447161592199933</v>
      </c>
      <c r="D31" s="4">
        <f t="shared" si="11"/>
        <v>85.736574807635577</v>
      </c>
      <c r="E31" s="4">
        <f t="shared" si="11"/>
        <v>72.731995179680098</v>
      </c>
      <c r="F31" s="4">
        <f t="shared" si="11"/>
        <v>74.848327949141265</v>
      </c>
      <c r="G31" s="4">
        <f t="shared" si="11"/>
        <v>87.407264260620821</v>
      </c>
      <c r="H31" s="4">
        <f t="shared" si="11"/>
        <v>72.162033472880154</v>
      </c>
      <c r="I31" s="4">
        <f t="shared" ref="I31" si="13">(1+I19/10)*100</f>
        <v>63.241622698630238</v>
      </c>
    </row>
    <row r="32" spans="2:16" x14ac:dyDescent="0.3">
      <c r="B32" s="3" t="s">
        <v>10</v>
      </c>
      <c r="C32" s="4">
        <f t="shared" si="11"/>
        <v>81.802298469949051</v>
      </c>
      <c r="D32" s="4">
        <f t="shared" si="11"/>
        <v>74.534618274942801</v>
      </c>
      <c r="E32" s="4">
        <f t="shared" si="11"/>
        <v>77.991673585024159</v>
      </c>
      <c r="F32" s="4">
        <f t="shared" si="11"/>
        <v>74.369994993706854</v>
      </c>
      <c r="G32" s="4">
        <f t="shared" si="11"/>
        <v>83.658409536177487</v>
      </c>
      <c r="H32" s="4">
        <f t="shared" si="11"/>
        <v>58.909013751561758</v>
      </c>
      <c r="I32" s="4">
        <f t="shared" ref="I32" si="14">(1+I20/10)*100</f>
        <v>53.638280992847456</v>
      </c>
    </row>
    <row r="33" spans="2:14" x14ac:dyDescent="0.3">
      <c r="B33" s="3" t="s">
        <v>11</v>
      </c>
      <c r="C33" s="4">
        <f t="shared" si="11"/>
        <v>91.538592252559425</v>
      </c>
      <c r="D33" s="4">
        <f t="shared" si="11"/>
        <v>87.821796641632943</v>
      </c>
      <c r="E33" s="4">
        <f t="shared" si="11"/>
        <v>64.904355577661761</v>
      </c>
      <c r="F33" s="4">
        <f t="shared" si="11"/>
        <v>70.387597545778249</v>
      </c>
      <c r="G33" s="4">
        <f t="shared" si="11"/>
        <v>79.830630944756962</v>
      </c>
      <c r="H33" s="4">
        <f t="shared" si="11"/>
        <v>73.149928970331075</v>
      </c>
      <c r="I33" s="4">
        <f t="shared" ref="I33" si="15">(1+I21/10)*100</f>
        <v>64.726943851911614</v>
      </c>
    </row>
    <row r="34" spans="2:14" x14ac:dyDescent="0.3">
      <c r="B34" s="3" t="s">
        <v>12</v>
      </c>
      <c r="C34" s="4">
        <f t="shared" si="11"/>
        <v>99.373142605299591</v>
      </c>
      <c r="D34" s="4">
        <f t="shared" si="11"/>
        <v>89.311046889725105</v>
      </c>
      <c r="E34" s="4">
        <f t="shared" si="11"/>
        <v>78.170542689668139</v>
      </c>
      <c r="F34" s="4">
        <f t="shared" si="11"/>
        <v>75.694238180433899</v>
      </c>
      <c r="G34" s="4">
        <f t="shared" si="11"/>
        <v>91.69829428767855</v>
      </c>
      <c r="H34" s="4">
        <f t="shared" si="11"/>
        <v>75.661084326119692</v>
      </c>
      <c r="I34" s="4">
        <f t="shared" ref="I34" si="16">(1+I22/10)*100</f>
        <v>60.883967246606971</v>
      </c>
    </row>
    <row r="35" spans="2:14" x14ac:dyDescent="0.3">
      <c r="B35" s="3" t="s">
        <v>13</v>
      </c>
      <c r="C35" s="4">
        <f t="shared" si="11"/>
        <v>94.481332613494544</v>
      </c>
      <c r="D35" s="4">
        <f t="shared" si="11"/>
        <v>87.16245732975537</v>
      </c>
      <c r="E35" s="4">
        <f t="shared" si="11"/>
        <v>71.607653906386872</v>
      </c>
      <c r="F35" s="4">
        <f t="shared" si="11"/>
        <v>76.459060320567573</v>
      </c>
      <c r="G35" s="4">
        <f t="shared" si="11"/>
        <v>84.958653784286611</v>
      </c>
      <c r="H35" s="4">
        <f t="shared" si="11"/>
        <v>74.130470242369029</v>
      </c>
      <c r="I35" s="4">
        <f t="shared" ref="I35" si="17">(1+I23/10)*100</f>
        <v>64.964275407998286</v>
      </c>
    </row>
    <row r="36" spans="2:14" x14ac:dyDescent="0.3">
      <c r="B36" s="3" t="s">
        <v>14</v>
      </c>
      <c r="C36" s="4">
        <f t="shared" si="11"/>
        <v>90.052092527758134</v>
      </c>
      <c r="D36" s="4">
        <f t="shared" si="11"/>
        <v>84.690911792552868</v>
      </c>
      <c r="E36" s="4">
        <f t="shared" si="11"/>
        <v>77.892029675043233</v>
      </c>
      <c r="F36" s="4">
        <f t="shared" si="11"/>
        <v>75.783887746636367</v>
      </c>
      <c r="G36" s="4">
        <f t="shared" si="11"/>
        <v>85.573947368176988</v>
      </c>
      <c r="H36" s="4">
        <f t="shared" si="11"/>
        <v>68.001721743730741</v>
      </c>
      <c r="I36" s="4">
        <f t="shared" ref="I36" si="18">(1+I24/10)*100</f>
        <v>59.151023807193035</v>
      </c>
    </row>
    <row r="37" spans="2:14" x14ac:dyDescent="0.3">
      <c r="B37" s="3"/>
      <c r="C37" s="4"/>
      <c r="D37" s="4"/>
      <c r="E37" s="4"/>
      <c r="F37" s="4"/>
      <c r="G37" s="4"/>
      <c r="H37" s="4"/>
      <c r="I37" s="4"/>
    </row>
    <row r="38" spans="2:14" x14ac:dyDescent="0.3">
      <c r="B38" t="s">
        <v>22</v>
      </c>
      <c r="C38" s="4">
        <f t="shared" ref="C38" si="19">(1+C25/10)*100</f>
        <v>90.533109924393074</v>
      </c>
      <c r="D38" s="4">
        <f t="shared" ref="D38:H38" si="20">(1+D25/10)*100</f>
        <v>84.295061368975013</v>
      </c>
      <c r="E38" s="4">
        <f t="shared" si="20"/>
        <v>73.594369260272714</v>
      </c>
      <c r="F38" s="4">
        <f t="shared" si="20"/>
        <v>74.278906600153931</v>
      </c>
      <c r="G38" s="4">
        <f t="shared" si="20"/>
        <v>84.287005026260431</v>
      </c>
      <c r="H38" s="4">
        <f t="shared" si="20"/>
        <v>72.552921772138319</v>
      </c>
      <c r="I38" s="4">
        <f t="shared" ref="I38" si="21">(1+I25/10)*100</f>
        <v>60.959401610421224</v>
      </c>
    </row>
    <row r="39" spans="2:14" x14ac:dyDescent="0.3">
      <c r="C39" s="4"/>
      <c r="D39" s="4"/>
      <c r="E39" s="4"/>
      <c r="F39" s="4"/>
    </row>
    <row r="41" spans="2:14" x14ac:dyDescent="0.3">
      <c r="N41" t="s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TotPrimEn2040</vt:lpstr>
      <vt:lpstr>emis2040</vt:lpstr>
      <vt:lpstr>sector</vt:lpstr>
    </vt:vector>
  </TitlesOfParts>
  <Manager/>
  <Company>Universitetet i Oslo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Taoyuan Wei</dc:creator>
  <cp:keywords/>
  <dc:description/>
  <cp:lastModifiedBy>Taoyuan Wei</cp:lastModifiedBy>
  <cp:revision/>
  <dcterms:created xsi:type="dcterms:W3CDTF">2016-02-05T09:57:13Z</dcterms:created>
  <dcterms:modified xsi:type="dcterms:W3CDTF">2017-09-18T11:57:07Z</dcterms:modified>
  <cp:category/>
  <cp:contentStatus/>
</cp:coreProperties>
</file>