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6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7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8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9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drawings/drawing10.xml" ContentType="application/vnd.openxmlformats-officedocument.drawing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11.xml" ContentType="application/vnd.openxmlformats-officedocument.drawing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12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3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14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15.xml" ContentType="application/vnd.openxmlformats-officedocument.drawing+xml"/>
  <Override PartName="/xl/charts/chart9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9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9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16.xml" ContentType="application/vnd.openxmlformats-officedocument.drawing+xml"/>
  <Override PartName="/xl/charts/chart9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9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17.xml" ContentType="application/vnd.openxmlformats-officedocument.drawing+xml"/>
  <Override PartName="/xl/charts/chart9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9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18.xml" ContentType="application/vnd.openxmlformats-officedocument.drawing+xml"/>
  <Override PartName="/xl/charts/chart9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9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10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10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10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10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104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19.xml" ContentType="application/vnd.openxmlformats-officedocument.drawing+xml"/>
  <Override PartName="/xl/charts/chart105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106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107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108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109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730"/>
  <workbookPr/>
  <mc:AlternateContent xmlns:mc="http://schemas.openxmlformats.org/markup-compatibility/2006">
    <mc:Choice Requires="x15">
      <x15ac:absPath xmlns:x15ac="http://schemas.microsoft.com/office/spreadsheetml/2010/11/ac" url="C:\Users\jeani\Documents\Scientific Work\Paper_Speed Cell_2017\2017\Analysis\"/>
    </mc:Choice>
  </mc:AlternateContent>
  <bookViews>
    <workbookView xWindow="0" yWindow="0" windowWidth="15375" windowHeight="6855" tabRatio="877" activeTab="18" xr2:uid="{00000000-000D-0000-FFFF-FFFF00000000}"/>
  </bookViews>
  <sheets>
    <sheet name="Fast-spiking 5 10 20 Hz" sheetId="22" r:id="rId1"/>
    <sheet name="Cell Counts_5Hz_Score2016" sheetId="9" r:id="rId2"/>
    <sheet name="Cell Counts_10Hz_Score2016 " sheetId="16" r:id="rId3"/>
    <sheet name="HPC-projecting Cake_11ms_10Hz" sheetId="18" r:id="rId4"/>
    <sheet name="HPC-projecting Cake_12ms_10Hz" sheetId="19" r:id="rId5"/>
    <sheet name="HPC-projecting Cake_10ms_10Hz" sheetId="20" r:id="rId6"/>
    <sheet name="Fast-Spiking_5Hz_Score2016" sheetId="2" r:id="rId7"/>
    <sheet name="Fast-Spiking_10Hz_Score2016" sheetId="13" r:id="rId8"/>
    <sheet name="Fast-Spiking_20Hz_Score2016" sheetId="14" r:id="rId9"/>
    <sheet name="Grid Cells_Score2016" sheetId="1" r:id="rId10"/>
    <sheet name="HDC_Score2016" sheetId="4" r:id="rId11"/>
    <sheet name="Border Cells_2016" sheetId="5" r:id="rId12"/>
    <sheet name="Unknown Cells_5Hz_2016" sheetId="3" r:id="rId13"/>
    <sheet name="Unknown Cells_10Hz_2016" sheetId="15" r:id="rId14"/>
    <sheet name="HPC-projecting Cell Cake_12ms" sheetId="7" r:id="rId15"/>
    <sheet name="HPC-projecting Cell Cake_11ms" sheetId="11" r:id="rId16"/>
    <sheet name="HPC-projecting Cell Cake_10ms" sheetId="12" r:id="rId17"/>
    <sheet name="Synaptic activated Cells_5Hz" sheetId="10" r:id="rId18"/>
    <sheet name="Synaptic activated Cells_10Hz" sheetId="21" r:id="rId19"/>
  </sheets>
  <calcPr calcId="171027"/>
</workbook>
</file>

<file path=xl/calcChain.xml><?xml version="1.0" encoding="utf-8"?>
<calcChain xmlns="http://schemas.openxmlformats.org/spreadsheetml/2006/main">
  <c r="D172" i="16" l="1"/>
  <c r="E7" i="16" l="1"/>
  <c r="G83" i="16"/>
  <c r="B7" i="16"/>
  <c r="B6" i="18"/>
  <c r="D21" i="22" l="1"/>
  <c r="D20" i="22"/>
  <c r="C20" i="22"/>
  <c r="D17" i="22"/>
  <c r="C17" i="22"/>
  <c r="D10" i="22"/>
  <c r="D9" i="22"/>
  <c r="B17" i="22"/>
  <c r="B21" i="22" s="1"/>
  <c r="B124" i="9"/>
  <c r="B15" i="21"/>
  <c r="C5" i="21"/>
  <c r="D5" i="21"/>
  <c r="E5" i="21"/>
  <c r="F5" i="21"/>
  <c r="G5" i="21" s="1"/>
  <c r="B5" i="21"/>
  <c r="C11" i="21"/>
  <c r="D11" i="21"/>
  <c r="E11" i="21"/>
  <c r="F11" i="21"/>
  <c r="B11" i="21"/>
  <c r="F15" i="21" s="1"/>
  <c r="D131" i="21"/>
  <c r="D130" i="21"/>
  <c r="D129" i="21"/>
  <c r="D128" i="21"/>
  <c r="D127" i="21"/>
  <c r="G99" i="21"/>
  <c r="C100" i="21" s="1"/>
  <c r="F72" i="21"/>
  <c r="B76" i="21" s="1"/>
  <c r="E72" i="21"/>
  <c r="D72" i="21"/>
  <c r="C72" i="21"/>
  <c r="G76" i="21" s="1"/>
  <c r="B72" i="21"/>
  <c r="G71" i="21"/>
  <c r="G70" i="21"/>
  <c r="F66" i="21"/>
  <c r="E66" i="21"/>
  <c r="D66" i="21"/>
  <c r="C66" i="21"/>
  <c r="B66" i="21"/>
  <c r="G65" i="21"/>
  <c r="G64" i="21"/>
  <c r="G66" i="21" s="1"/>
  <c r="G38" i="21"/>
  <c r="F39" i="21" s="1"/>
  <c r="G15" i="21"/>
  <c r="G10" i="21"/>
  <c r="G9" i="21"/>
  <c r="G11" i="21" s="1"/>
  <c r="G4" i="21"/>
  <c r="G3" i="21"/>
  <c r="D9" i="20"/>
  <c r="B6" i="20"/>
  <c r="F5" i="20"/>
  <c r="F10" i="20" s="1"/>
  <c r="E5" i="20"/>
  <c r="E10" i="20" s="1"/>
  <c r="D5" i="20"/>
  <c r="D10" i="20" s="1"/>
  <c r="C5" i="20"/>
  <c r="C9" i="20" s="1"/>
  <c r="B5" i="20"/>
  <c r="B10" i="20" s="1"/>
  <c r="F70" i="20"/>
  <c r="E70" i="20"/>
  <c r="D70" i="20"/>
  <c r="C70" i="20"/>
  <c r="B70" i="20"/>
  <c r="G69" i="20"/>
  <c r="D43" i="20"/>
  <c r="G42" i="20"/>
  <c r="C43" i="20" s="1"/>
  <c r="L17" i="20"/>
  <c r="J18" i="20" s="1"/>
  <c r="E9" i="19"/>
  <c r="D9" i="19"/>
  <c r="B6" i="19"/>
  <c r="F5" i="19"/>
  <c r="F10" i="19" s="1"/>
  <c r="E5" i="19"/>
  <c r="E10" i="19" s="1"/>
  <c r="D5" i="19"/>
  <c r="D10" i="19" s="1"/>
  <c r="C5" i="19"/>
  <c r="C9" i="19" s="1"/>
  <c r="B5" i="19"/>
  <c r="B10" i="19" s="1"/>
  <c r="F70" i="19"/>
  <c r="C70" i="19"/>
  <c r="B70" i="19"/>
  <c r="G69" i="19"/>
  <c r="E70" i="19" s="1"/>
  <c r="G42" i="19"/>
  <c r="D43" i="19" s="1"/>
  <c r="L17" i="19"/>
  <c r="I18" i="19" s="1"/>
  <c r="F10" i="18"/>
  <c r="E10" i="18"/>
  <c r="D10" i="18"/>
  <c r="C10" i="18"/>
  <c r="B10" i="18"/>
  <c r="F9" i="18"/>
  <c r="E9" i="18"/>
  <c r="D9" i="18"/>
  <c r="C9" i="18"/>
  <c r="B9" i="18"/>
  <c r="E6" i="18"/>
  <c r="F5" i="18"/>
  <c r="E5" i="18"/>
  <c r="D5" i="18"/>
  <c r="C5" i="18"/>
  <c r="B5" i="18"/>
  <c r="B39" i="16"/>
  <c r="B36" i="16"/>
  <c r="E36" i="9"/>
  <c r="L17" i="18"/>
  <c r="K18" i="18" s="1"/>
  <c r="B91" i="18"/>
  <c r="G42" i="18"/>
  <c r="E43" i="18" s="1"/>
  <c r="C21" i="22" l="1"/>
  <c r="B20" i="22"/>
  <c r="G72" i="21"/>
  <c r="F76" i="21"/>
  <c r="D100" i="21"/>
  <c r="E100" i="21"/>
  <c r="B100" i="21"/>
  <c r="F100" i="21"/>
  <c r="C39" i="21"/>
  <c r="D39" i="21"/>
  <c r="E39" i="21"/>
  <c r="B39" i="21"/>
  <c r="L15" i="21"/>
  <c r="I16" i="21" s="1"/>
  <c r="L76" i="21"/>
  <c r="F77" i="21" s="1"/>
  <c r="E43" i="20"/>
  <c r="B43" i="20"/>
  <c r="F43" i="20"/>
  <c r="K18" i="20"/>
  <c r="C18" i="20"/>
  <c r="G18" i="20"/>
  <c r="D18" i="20"/>
  <c r="H18" i="20"/>
  <c r="E18" i="20"/>
  <c r="I18" i="20"/>
  <c r="B18" i="20"/>
  <c r="F18" i="20"/>
  <c r="E6" i="20"/>
  <c r="E9" i="20"/>
  <c r="C10" i="20"/>
  <c r="B9" i="20"/>
  <c r="F9" i="20"/>
  <c r="H18" i="19"/>
  <c r="D18" i="19"/>
  <c r="J18" i="19"/>
  <c r="F18" i="19"/>
  <c r="K18" i="19"/>
  <c r="C18" i="19"/>
  <c r="B18" i="19"/>
  <c r="G18" i="19"/>
  <c r="E6" i="19"/>
  <c r="B9" i="19"/>
  <c r="F9" i="19"/>
  <c r="C10" i="19"/>
  <c r="E43" i="19"/>
  <c r="E18" i="19"/>
  <c r="B43" i="19"/>
  <c r="F43" i="19"/>
  <c r="D70" i="19"/>
  <c r="C43" i="19"/>
  <c r="B18" i="18"/>
  <c r="D18" i="18"/>
  <c r="H18" i="18"/>
  <c r="E18" i="18"/>
  <c r="I18" i="18"/>
  <c r="B43" i="18"/>
  <c r="F43" i="18"/>
  <c r="F18" i="18"/>
  <c r="J18" i="18"/>
  <c r="C43" i="18"/>
  <c r="C18" i="18"/>
  <c r="G18" i="18"/>
  <c r="D43" i="18"/>
  <c r="B90" i="16"/>
  <c r="F83" i="16"/>
  <c r="G73" i="15"/>
  <c r="C73" i="15"/>
  <c r="D73" i="15"/>
  <c r="E73" i="15"/>
  <c r="F73" i="15"/>
  <c r="B73" i="15"/>
  <c r="B83" i="16"/>
  <c r="G73" i="13"/>
  <c r="F73" i="13"/>
  <c r="G75" i="13"/>
  <c r="B73" i="13"/>
  <c r="D73" i="13"/>
  <c r="C73" i="13"/>
  <c r="E73" i="13"/>
  <c r="B36" i="9"/>
  <c r="C114" i="16"/>
  <c r="C115" i="16"/>
  <c r="B84" i="16"/>
  <c r="C83" i="16"/>
  <c r="B117" i="9"/>
  <c r="E77" i="15"/>
  <c r="E75" i="15"/>
  <c r="B6" i="16"/>
  <c r="B11" i="16" s="1"/>
  <c r="D171" i="16"/>
  <c r="D170" i="16"/>
  <c r="D169" i="16"/>
  <c r="D168" i="16"/>
  <c r="D167" i="16"/>
  <c r="D162" i="16"/>
  <c r="D161" i="16"/>
  <c r="D160" i="16"/>
  <c r="D159" i="16"/>
  <c r="D158" i="16"/>
  <c r="D146" i="16"/>
  <c r="D145" i="16"/>
  <c r="D144" i="16"/>
  <c r="T86" i="16"/>
  <c r="T91" i="16" s="1"/>
  <c r="S86" i="16"/>
  <c r="S91" i="16" s="1"/>
  <c r="R86" i="16"/>
  <c r="R90" i="16" s="1"/>
  <c r="Q86" i="16"/>
  <c r="Q90" i="16" s="1"/>
  <c r="P86" i="16"/>
  <c r="P91" i="16" s="1"/>
  <c r="F84" i="16"/>
  <c r="E84" i="16"/>
  <c r="D84" i="16"/>
  <c r="C84" i="16"/>
  <c r="E83" i="16"/>
  <c r="D83" i="16"/>
  <c r="F67" i="16"/>
  <c r="F73" i="16" s="1"/>
  <c r="E67" i="16"/>
  <c r="E72" i="16" s="1"/>
  <c r="D67" i="16"/>
  <c r="D73" i="16" s="1"/>
  <c r="C67" i="16"/>
  <c r="C73" i="16" s="1"/>
  <c r="B67" i="16"/>
  <c r="B73" i="16" s="1"/>
  <c r="B53" i="16"/>
  <c r="F52" i="16"/>
  <c r="F57" i="16" s="1"/>
  <c r="E52" i="16"/>
  <c r="E56" i="16" s="1"/>
  <c r="D52" i="16"/>
  <c r="D57" i="16" s="1"/>
  <c r="C52" i="16"/>
  <c r="C57" i="16" s="1"/>
  <c r="B52" i="16"/>
  <c r="F35" i="16"/>
  <c r="E35" i="16"/>
  <c r="E40" i="16" s="1"/>
  <c r="D35" i="16"/>
  <c r="D40" i="16" s="1"/>
  <c r="C35" i="16"/>
  <c r="C39" i="16" s="1"/>
  <c r="B35" i="16"/>
  <c r="B23" i="16"/>
  <c r="F22" i="16"/>
  <c r="F27" i="16" s="1"/>
  <c r="E22" i="16"/>
  <c r="E27" i="16" s="1"/>
  <c r="D22" i="16"/>
  <c r="D27" i="16" s="1"/>
  <c r="C22" i="16"/>
  <c r="C26" i="16" s="1"/>
  <c r="B22" i="16"/>
  <c r="B27" i="16" s="1"/>
  <c r="U11" i="16"/>
  <c r="U10" i="16"/>
  <c r="U9" i="16"/>
  <c r="F6" i="16"/>
  <c r="F10" i="16" s="1"/>
  <c r="E6" i="16"/>
  <c r="D6" i="16"/>
  <c r="D11" i="16" s="1"/>
  <c r="C6" i="16"/>
  <c r="U5" i="16"/>
  <c r="U4" i="16"/>
  <c r="U3" i="16"/>
  <c r="F75" i="15"/>
  <c r="D75" i="15"/>
  <c r="C75" i="15"/>
  <c r="C77" i="15" s="1"/>
  <c r="B75" i="15"/>
  <c r="G71" i="15"/>
  <c r="G70" i="15"/>
  <c r="G69" i="15"/>
  <c r="G68" i="15"/>
  <c r="G67" i="15"/>
  <c r="G66" i="15"/>
  <c r="G65" i="15"/>
  <c r="G64" i="15"/>
  <c r="G63" i="15"/>
  <c r="G62" i="15"/>
  <c r="G61" i="15"/>
  <c r="G60" i="15"/>
  <c r="G59" i="15"/>
  <c r="G58" i="15"/>
  <c r="G57" i="15"/>
  <c r="G56" i="15"/>
  <c r="G55" i="15"/>
  <c r="G54" i="15"/>
  <c r="G53" i="15"/>
  <c r="G52" i="15"/>
  <c r="G51" i="15"/>
  <c r="G50" i="15"/>
  <c r="G49" i="15"/>
  <c r="G48" i="15"/>
  <c r="G47" i="15"/>
  <c r="G46" i="15"/>
  <c r="G45" i="15"/>
  <c r="G44" i="15"/>
  <c r="G43" i="15"/>
  <c r="G42" i="15"/>
  <c r="G41" i="15"/>
  <c r="G40" i="15"/>
  <c r="G39" i="15"/>
  <c r="G38" i="15"/>
  <c r="G37" i="15"/>
  <c r="G36" i="15"/>
  <c r="G35" i="15"/>
  <c r="G34" i="15"/>
  <c r="G33" i="15"/>
  <c r="G32" i="15"/>
  <c r="G31" i="15"/>
  <c r="G30" i="15"/>
  <c r="G29" i="15"/>
  <c r="G28" i="15"/>
  <c r="G26" i="15"/>
  <c r="G25" i="15"/>
  <c r="G24" i="15"/>
  <c r="G23" i="15"/>
  <c r="G22" i="15"/>
  <c r="G21" i="15"/>
  <c r="G20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2" i="15"/>
  <c r="C73" i="14"/>
  <c r="F75" i="14"/>
  <c r="E75" i="14"/>
  <c r="D75" i="14"/>
  <c r="C75" i="14"/>
  <c r="B75" i="14"/>
  <c r="F73" i="14"/>
  <c r="E73" i="14"/>
  <c r="D73" i="14"/>
  <c r="B73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6" i="14"/>
  <c r="G25" i="14"/>
  <c r="G24" i="14"/>
  <c r="G23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G2" i="14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2" i="13"/>
  <c r="G68" i="13"/>
  <c r="H16" i="21" l="1"/>
  <c r="K16" i="21"/>
  <c r="C16" i="21"/>
  <c r="B16" i="21"/>
  <c r="D16" i="21"/>
  <c r="F16" i="21"/>
  <c r="E16" i="21"/>
  <c r="G16" i="21"/>
  <c r="J16" i="21"/>
  <c r="J77" i="21"/>
  <c r="K77" i="21"/>
  <c r="G77" i="21"/>
  <c r="I77" i="21"/>
  <c r="E77" i="21"/>
  <c r="H77" i="21"/>
  <c r="D77" i="21"/>
  <c r="C77" i="21"/>
  <c r="B77" i="21"/>
  <c r="F39" i="16"/>
  <c r="E36" i="16"/>
  <c r="E73" i="16"/>
  <c r="R89" i="16"/>
  <c r="P90" i="16"/>
  <c r="C56" i="16"/>
  <c r="B10" i="16"/>
  <c r="E85" i="16"/>
  <c r="E91" i="16" s="1"/>
  <c r="D39" i="16"/>
  <c r="T90" i="16"/>
  <c r="D10" i="16"/>
  <c r="E26" i="16"/>
  <c r="D72" i="16"/>
  <c r="R91" i="16"/>
  <c r="F56" i="16"/>
  <c r="F72" i="16"/>
  <c r="B72" i="16"/>
  <c r="E53" i="16"/>
  <c r="E23" i="16"/>
  <c r="F11" i="16"/>
  <c r="C40" i="16"/>
  <c r="C10" i="16"/>
  <c r="E11" i="16"/>
  <c r="D26" i="16"/>
  <c r="C27" i="16"/>
  <c r="B40" i="16"/>
  <c r="F40" i="16"/>
  <c r="B56" i="16"/>
  <c r="E57" i="16"/>
  <c r="B85" i="16"/>
  <c r="F85" i="16"/>
  <c r="F90" i="16" s="1"/>
  <c r="Q89" i="16"/>
  <c r="S90" i="16"/>
  <c r="Q91" i="16"/>
  <c r="C85" i="16"/>
  <c r="C91" i="16" s="1"/>
  <c r="B57" i="16"/>
  <c r="E10" i="16"/>
  <c r="C11" i="16"/>
  <c r="B26" i="16"/>
  <c r="F26" i="16"/>
  <c r="E39" i="16"/>
  <c r="D56" i="16"/>
  <c r="C72" i="16"/>
  <c r="D85" i="16"/>
  <c r="D91" i="16" s="1"/>
  <c r="S89" i="16"/>
  <c r="G84" i="16"/>
  <c r="P89" i="16"/>
  <c r="T89" i="16"/>
  <c r="B77" i="15"/>
  <c r="D77" i="15"/>
  <c r="F77" i="15"/>
  <c r="G75" i="15"/>
  <c r="C77" i="14"/>
  <c r="B77" i="14"/>
  <c r="D77" i="14"/>
  <c r="F77" i="14"/>
  <c r="G75" i="14"/>
  <c r="E77" i="14"/>
  <c r="G73" i="14"/>
  <c r="F75" i="13"/>
  <c r="E75" i="13"/>
  <c r="D75" i="13"/>
  <c r="C75" i="13"/>
  <c r="B75" i="13"/>
  <c r="G71" i="13"/>
  <c r="G70" i="13"/>
  <c r="G69" i="13"/>
  <c r="G67" i="13"/>
  <c r="G66" i="13"/>
  <c r="G65" i="13"/>
  <c r="F115" i="16" l="1"/>
  <c r="G85" i="16"/>
  <c r="B114" i="16"/>
  <c r="E90" i="16"/>
  <c r="E114" i="16" s="1"/>
  <c r="D90" i="16"/>
  <c r="D115" i="16" s="1"/>
  <c r="E115" i="16"/>
  <c r="F116" i="16"/>
  <c r="F114" i="16"/>
  <c r="F91" i="16"/>
  <c r="D116" i="16"/>
  <c r="C90" i="16"/>
  <c r="B91" i="16"/>
  <c r="G77" i="15"/>
  <c r="G77" i="14"/>
  <c r="B77" i="13"/>
  <c r="C77" i="13"/>
  <c r="D77" i="13"/>
  <c r="E77" i="13"/>
  <c r="F77" i="13"/>
  <c r="G77" i="13"/>
  <c r="B116" i="16" l="1"/>
  <c r="B115" i="16"/>
  <c r="D114" i="16"/>
  <c r="E116" i="16"/>
  <c r="C116" i="16"/>
  <c r="G42" i="11"/>
  <c r="Q120" i="9"/>
  <c r="Q125" i="9" s="1"/>
  <c r="R120" i="9"/>
  <c r="R125" i="9" s="1"/>
  <c r="S120" i="9"/>
  <c r="S125" i="9" s="1"/>
  <c r="T120" i="9"/>
  <c r="T125" i="9" s="1"/>
  <c r="P120" i="9"/>
  <c r="P123" i="9" s="1"/>
  <c r="B15" i="10"/>
  <c r="F15" i="10"/>
  <c r="G15" i="10"/>
  <c r="B6" i="12"/>
  <c r="F5" i="12"/>
  <c r="F10" i="12" s="1"/>
  <c r="E5" i="12"/>
  <c r="E10" i="12" s="1"/>
  <c r="D5" i="12"/>
  <c r="D10" i="12" s="1"/>
  <c r="C5" i="12"/>
  <c r="C9" i="12" s="1"/>
  <c r="B5" i="12"/>
  <c r="B10" i="12" s="1"/>
  <c r="D9" i="11"/>
  <c r="B6" i="11"/>
  <c r="F5" i="11"/>
  <c r="F9" i="11" s="1"/>
  <c r="E5" i="11"/>
  <c r="E10" i="11" s="1"/>
  <c r="D5" i="11"/>
  <c r="D10" i="11" s="1"/>
  <c r="C5" i="11"/>
  <c r="C10" i="11" s="1"/>
  <c r="B5" i="11"/>
  <c r="B9" i="11" s="1"/>
  <c r="F9" i="7"/>
  <c r="D9" i="7"/>
  <c r="B6" i="7"/>
  <c r="F5" i="7"/>
  <c r="F10" i="7" s="1"/>
  <c r="E5" i="7"/>
  <c r="E10" i="7" s="1"/>
  <c r="D5" i="7"/>
  <c r="D10" i="7" s="1"/>
  <c r="C5" i="7"/>
  <c r="C9" i="7" s="1"/>
  <c r="B5" i="7"/>
  <c r="B10" i="7" s="1"/>
  <c r="E75" i="3"/>
  <c r="F118" i="9"/>
  <c r="B118" i="9"/>
  <c r="P124" i="9" l="1"/>
  <c r="Q123" i="9"/>
  <c r="Q124" i="9"/>
  <c r="D9" i="12"/>
  <c r="B9" i="7"/>
  <c r="E9" i="11"/>
  <c r="E9" i="12"/>
  <c r="T123" i="9"/>
  <c r="T124" i="9"/>
  <c r="P125" i="9"/>
  <c r="S123" i="9"/>
  <c r="S124" i="9"/>
  <c r="E9" i="7"/>
  <c r="C9" i="11"/>
  <c r="R123" i="9"/>
  <c r="R124" i="9"/>
  <c r="E6" i="12"/>
  <c r="B9" i="12"/>
  <c r="F9" i="12"/>
  <c r="C10" i="12"/>
  <c r="B10" i="11"/>
  <c r="F10" i="11"/>
  <c r="E6" i="11"/>
  <c r="C10" i="7"/>
  <c r="E6" i="7"/>
  <c r="F117" i="9" l="1"/>
  <c r="F103" i="9"/>
  <c r="D117" i="9" l="1"/>
  <c r="D102" i="9"/>
  <c r="G34" i="5"/>
  <c r="G28" i="5"/>
  <c r="E118" i="9"/>
  <c r="E117" i="9"/>
  <c r="E73" i="2" l="1"/>
  <c r="D191" i="10"/>
  <c r="D190" i="10"/>
  <c r="D189" i="10"/>
  <c r="D188" i="10"/>
  <c r="D187" i="10"/>
  <c r="G161" i="10"/>
  <c r="F162" i="10" s="1"/>
  <c r="F134" i="10"/>
  <c r="B138" i="10" s="1"/>
  <c r="E134" i="10"/>
  <c r="D134" i="10"/>
  <c r="C134" i="10"/>
  <c r="G134" i="10" s="1"/>
  <c r="B134" i="10"/>
  <c r="F138" i="10" s="1"/>
  <c r="G133" i="10"/>
  <c r="G132" i="10"/>
  <c r="F128" i="10"/>
  <c r="E128" i="10"/>
  <c r="D128" i="10"/>
  <c r="C128" i="10"/>
  <c r="B128" i="10"/>
  <c r="G127" i="10"/>
  <c r="G126" i="10"/>
  <c r="G64" i="10"/>
  <c r="G66" i="10" s="1"/>
  <c r="G71" i="10"/>
  <c r="C72" i="10"/>
  <c r="D72" i="10"/>
  <c r="E72" i="10"/>
  <c r="F72" i="10"/>
  <c r="C66" i="10"/>
  <c r="D66" i="10"/>
  <c r="E66" i="10"/>
  <c r="F66" i="10"/>
  <c r="B66" i="10"/>
  <c r="B72" i="10"/>
  <c r="F76" i="10" s="1"/>
  <c r="G99" i="10"/>
  <c r="D100" i="10" s="1"/>
  <c r="G76" i="10"/>
  <c r="G70" i="10"/>
  <c r="G65" i="10"/>
  <c r="D205" i="9"/>
  <c r="D204" i="9"/>
  <c r="D203" i="9"/>
  <c r="D202" i="9"/>
  <c r="D201" i="9"/>
  <c r="D192" i="9"/>
  <c r="D196" i="9"/>
  <c r="B76" i="9"/>
  <c r="F75" i="9"/>
  <c r="F80" i="9" s="1"/>
  <c r="E75" i="9"/>
  <c r="E80" i="9" s="1"/>
  <c r="D75" i="9"/>
  <c r="D80" i="9" s="1"/>
  <c r="C75" i="9"/>
  <c r="C79" i="9" s="1"/>
  <c r="B75" i="9"/>
  <c r="F64" i="9"/>
  <c r="F68" i="9" s="1"/>
  <c r="E64" i="9"/>
  <c r="E68" i="9" s="1"/>
  <c r="D64" i="9"/>
  <c r="D68" i="9" s="1"/>
  <c r="C64" i="9"/>
  <c r="C68" i="9" s="1"/>
  <c r="B64" i="9"/>
  <c r="F69" i="9"/>
  <c r="B65" i="9"/>
  <c r="D193" i="9"/>
  <c r="D194" i="9"/>
  <c r="D195" i="9"/>
  <c r="G138" i="10" l="1"/>
  <c r="L138" i="10" s="1"/>
  <c r="E139" i="10" s="1"/>
  <c r="G128" i="10"/>
  <c r="G72" i="10"/>
  <c r="B76" i="10"/>
  <c r="B80" i="9"/>
  <c r="E76" i="9"/>
  <c r="D162" i="10"/>
  <c r="C162" i="10"/>
  <c r="E162" i="10"/>
  <c r="B162" i="10"/>
  <c r="L76" i="10"/>
  <c r="E100" i="10"/>
  <c r="B100" i="10"/>
  <c r="F100" i="10"/>
  <c r="C100" i="10"/>
  <c r="D79" i="9"/>
  <c r="E79" i="9"/>
  <c r="F79" i="9"/>
  <c r="B79" i="9"/>
  <c r="C80" i="9"/>
  <c r="C69" i="9"/>
  <c r="E65" i="9"/>
  <c r="D69" i="9"/>
  <c r="B68" i="9"/>
  <c r="E69" i="9"/>
  <c r="B69" i="9"/>
  <c r="G69" i="7"/>
  <c r="E70" i="7" s="1"/>
  <c r="G139" i="10" l="1"/>
  <c r="H139" i="10"/>
  <c r="F139" i="10"/>
  <c r="C139" i="10"/>
  <c r="I139" i="10"/>
  <c r="B139" i="10"/>
  <c r="K139" i="10"/>
  <c r="J139" i="10"/>
  <c r="D139" i="10"/>
  <c r="G77" i="10"/>
  <c r="D77" i="10"/>
  <c r="B77" i="10"/>
  <c r="K77" i="10"/>
  <c r="C77" i="10"/>
  <c r="J77" i="10"/>
  <c r="F77" i="10"/>
  <c r="I77" i="10"/>
  <c r="E77" i="10"/>
  <c r="H77" i="10"/>
  <c r="B70" i="7"/>
  <c r="F70" i="7"/>
  <c r="C70" i="7"/>
  <c r="D70" i="7"/>
  <c r="D179" i="9" l="1"/>
  <c r="D180" i="9"/>
  <c r="D178" i="9"/>
  <c r="B91" i="12"/>
  <c r="G42" i="12"/>
  <c r="E43" i="12" s="1"/>
  <c r="L17" i="12"/>
  <c r="H18" i="12" s="1"/>
  <c r="B43" i="12" l="1"/>
  <c r="C43" i="12"/>
  <c r="D43" i="12"/>
  <c r="F43" i="12"/>
  <c r="E18" i="12"/>
  <c r="I18" i="12"/>
  <c r="B18" i="12"/>
  <c r="F18" i="12"/>
  <c r="J18" i="12"/>
  <c r="C18" i="12"/>
  <c r="G18" i="12"/>
  <c r="K18" i="12"/>
  <c r="D18" i="12"/>
  <c r="L17" i="11"/>
  <c r="B91" i="11"/>
  <c r="F43" i="11"/>
  <c r="B73" i="3"/>
  <c r="B73" i="4"/>
  <c r="B77" i="1"/>
  <c r="B73" i="1"/>
  <c r="B75" i="1"/>
  <c r="B75" i="2"/>
  <c r="B77" i="2" s="1"/>
  <c r="B73" i="2"/>
  <c r="B53" i="9"/>
  <c r="F52" i="9"/>
  <c r="F57" i="9" s="1"/>
  <c r="E52" i="9"/>
  <c r="E57" i="9" s="1"/>
  <c r="D52" i="9"/>
  <c r="D56" i="9" s="1"/>
  <c r="C52" i="9"/>
  <c r="C56" i="9" s="1"/>
  <c r="B52" i="9"/>
  <c r="B57" i="9" s="1"/>
  <c r="C73" i="2"/>
  <c r="C75" i="2"/>
  <c r="C73" i="3"/>
  <c r="C75" i="1"/>
  <c r="C77" i="1" s="1"/>
  <c r="C73" i="1"/>
  <c r="F35" i="9"/>
  <c r="F40" i="9" s="1"/>
  <c r="E35" i="9"/>
  <c r="E40" i="9" s="1"/>
  <c r="D35" i="9"/>
  <c r="D40" i="9" s="1"/>
  <c r="C35" i="9"/>
  <c r="C39" i="9" s="1"/>
  <c r="B35" i="9"/>
  <c r="B40" i="9" s="1"/>
  <c r="I18" i="11" l="1"/>
  <c r="J18" i="11"/>
  <c r="E39" i="9"/>
  <c r="D43" i="11"/>
  <c r="C43" i="11"/>
  <c r="D18" i="11"/>
  <c r="B18" i="11"/>
  <c r="D39" i="9"/>
  <c r="E53" i="9"/>
  <c r="B39" i="9"/>
  <c r="F18" i="11"/>
  <c r="K18" i="11"/>
  <c r="G18" i="11"/>
  <c r="C18" i="11"/>
  <c r="H18" i="11"/>
  <c r="E43" i="11"/>
  <c r="E18" i="11"/>
  <c r="B43" i="11"/>
  <c r="E56" i="9"/>
  <c r="D57" i="9"/>
  <c r="B56" i="9"/>
  <c r="F56" i="9"/>
  <c r="C57" i="9"/>
  <c r="F39" i="9"/>
  <c r="C40" i="9"/>
  <c r="D73" i="3"/>
  <c r="E73" i="3"/>
  <c r="F73" i="3"/>
  <c r="C75" i="3" l="1"/>
  <c r="C77" i="3" s="1"/>
  <c r="B75" i="3"/>
  <c r="C73" i="5"/>
  <c r="D73" i="5"/>
  <c r="E73" i="5"/>
  <c r="F73" i="5"/>
  <c r="B73" i="5"/>
  <c r="C73" i="4"/>
  <c r="D73" i="4"/>
  <c r="E73" i="4"/>
  <c r="F73" i="4"/>
  <c r="B77" i="3" l="1"/>
  <c r="C75" i="5"/>
  <c r="C77" i="5" s="1"/>
  <c r="B75" i="5"/>
  <c r="B77" i="5" s="1"/>
  <c r="C75" i="4"/>
  <c r="C77" i="4" s="1"/>
  <c r="B75" i="4"/>
  <c r="B77" i="4" l="1"/>
  <c r="D73" i="1" l="1"/>
  <c r="E73" i="1"/>
  <c r="F73" i="1"/>
  <c r="D73" i="2"/>
  <c r="F73" i="2"/>
  <c r="C77" i="2" l="1"/>
  <c r="G38" i="10" l="1"/>
  <c r="F39" i="10" s="1"/>
  <c r="G11" i="10"/>
  <c r="G10" i="10"/>
  <c r="G9" i="10"/>
  <c r="G5" i="10"/>
  <c r="G4" i="10"/>
  <c r="G3" i="10"/>
  <c r="U11" i="9"/>
  <c r="U4" i="9"/>
  <c r="U5" i="9"/>
  <c r="U9" i="9"/>
  <c r="U10" i="9"/>
  <c r="U3" i="9"/>
  <c r="L15" i="10" l="1"/>
  <c r="B16" i="10" s="1"/>
  <c r="C39" i="10"/>
  <c r="D39" i="10"/>
  <c r="E39" i="10"/>
  <c r="B39" i="10"/>
  <c r="E102" i="9"/>
  <c r="F102" i="9"/>
  <c r="C103" i="9"/>
  <c r="D103" i="9"/>
  <c r="E103" i="9"/>
  <c r="C102" i="9"/>
  <c r="D104" i="9"/>
  <c r="D110" i="9" s="1"/>
  <c r="B103" i="9"/>
  <c r="B102" i="9"/>
  <c r="G14" i="2"/>
  <c r="D22" i="9"/>
  <c r="C22" i="9"/>
  <c r="E22" i="9"/>
  <c r="F22" i="9"/>
  <c r="B22" i="9"/>
  <c r="E104" i="9" l="1"/>
  <c r="E110" i="9" s="1"/>
  <c r="I16" i="10"/>
  <c r="E16" i="10"/>
  <c r="D16" i="10"/>
  <c r="G16" i="10"/>
  <c r="H16" i="10"/>
  <c r="F16" i="10"/>
  <c r="K16" i="10"/>
  <c r="C16" i="10"/>
  <c r="J16" i="10"/>
  <c r="B104" i="9"/>
  <c r="B109" i="9" s="1"/>
  <c r="F104" i="9"/>
  <c r="F109" i="9" s="1"/>
  <c r="C104" i="9"/>
  <c r="C109" i="9" s="1"/>
  <c r="D109" i="9"/>
  <c r="B23" i="9"/>
  <c r="F27" i="9"/>
  <c r="E109" i="9" l="1"/>
  <c r="F110" i="9"/>
  <c r="B110" i="9"/>
  <c r="C110" i="9"/>
  <c r="G42" i="7"/>
  <c r="B43" i="7" s="1"/>
  <c r="L17" i="7"/>
  <c r="K18" i="7" s="1"/>
  <c r="D75" i="3"/>
  <c r="F75" i="3"/>
  <c r="C87" i="9"/>
  <c r="D87" i="9"/>
  <c r="E87" i="9"/>
  <c r="F87" i="9"/>
  <c r="B87" i="9"/>
  <c r="E23" i="9"/>
  <c r="F6" i="9"/>
  <c r="C6" i="9"/>
  <c r="D6" i="9"/>
  <c r="E6" i="9"/>
  <c r="B6" i="9"/>
  <c r="B10" i="9" s="1"/>
  <c r="F119" i="9" l="1"/>
  <c r="B119" i="9"/>
  <c r="F43" i="7"/>
  <c r="F124" i="9"/>
  <c r="B7" i="9"/>
  <c r="C43" i="7"/>
  <c r="E43" i="7"/>
  <c r="D43" i="7"/>
  <c r="B149" i="9" l="1"/>
  <c r="B150" i="9"/>
  <c r="F149" i="9"/>
  <c r="F150" i="9"/>
  <c r="D77" i="3"/>
  <c r="D75" i="5"/>
  <c r="E75" i="5"/>
  <c r="F75" i="5"/>
  <c r="F77" i="5" s="1"/>
  <c r="D75" i="4"/>
  <c r="E75" i="4"/>
  <c r="E77" i="4" s="1"/>
  <c r="F75" i="4"/>
  <c r="G46" i="1"/>
  <c r="G41" i="4"/>
  <c r="D75" i="2"/>
  <c r="E75" i="2"/>
  <c r="F75" i="2"/>
  <c r="G11" i="2"/>
  <c r="D77" i="5" l="1"/>
  <c r="E77" i="5"/>
  <c r="F77" i="4"/>
  <c r="E77" i="2"/>
  <c r="E77" i="3"/>
  <c r="F77" i="3"/>
  <c r="F77" i="2"/>
  <c r="D77" i="2"/>
  <c r="E27" i="9"/>
  <c r="D27" i="9"/>
  <c r="C27" i="9"/>
  <c r="B27" i="9"/>
  <c r="F26" i="9"/>
  <c r="F148" i="9" s="1"/>
  <c r="E26" i="9"/>
  <c r="D26" i="9"/>
  <c r="C26" i="9"/>
  <c r="B26" i="9"/>
  <c r="B148" i="9" s="1"/>
  <c r="C119" i="9"/>
  <c r="D119" i="9"/>
  <c r="E119" i="9"/>
  <c r="C118" i="9"/>
  <c r="D118" i="9"/>
  <c r="C117" i="9"/>
  <c r="C93" i="9"/>
  <c r="D93" i="9"/>
  <c r="E93" i="9"/>
  <c r="F93" i="9"/>
  <c r="C92" i="9"/>
  <c r="D92" i="9"/>
  <c r="E92" i="9"/>
  <c r="F92" i="9"/>
  <c r="B93" i="9"/>
  <c r="B92" i="9"/>
  <c r="F11" i="9"/>
  <c r="F10" i="9"/>
  <c r="C11" i="9"/>
  <c r="D11" i="9"/>
  <c r="E11" i="9"/>
  <c r="C10" i="9"/>
  <c r="D10" i="9"/>
  <c r="E10" i="9"/>
  <c r="B11" i="9"/>
  <c r="C124" i="9" l="1"/>
  <c r="G119" i="9"/>
  <c r="D124" i="9"/>
  <c r="D150" i="9" s="1"/>
  <c r="C125" i="9"/>
  <c r="G117" i="9"/>
  <c r="D125" i="9"/>
  <c r="G118" i="9"/>
  <c r="E124" i="9"/>
  <c r="E148" i="9" s="1"/>
  <c r="D148" i="9"/>
  <c r="B125" i="9"/>
  <c r="F125" i="9"/>
  <c r="E125" i="9"/>
  <c r="E75" i="1"/>
  <c r="E77" i="1" s="1"/>
  <c r="D75" i="1"/>
  <c r="D77" i="1" s="1"/>
  <c r="F75" i="1"/>
  <c r="F77" i="1" s="1"/>
  <c r="D149" i="9" l="1"/>
  <c r="E149" i="9"/>
  <c r="E150" i="9"/>
  <c r="C149" i="9"/>
  <c r="C150" i="9"/>
  <c r="C148" i="9"/>
  <c r="B18" i="7"/>
  <c r="F18" i="7" l="1"/>
  <c r="J18" i="7"/>
  <c r="C18" i="7"/>
  <c r="G18" i="7"/>
  <c r="D18" i="7"/>
  <c r="H18" i="7"/>
  <c r="E18" i="7"/>
  <c r="I18" i="7"/>
  <c r="G71" i="5" l="1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3" i="5"/>
  <c r="G32" i="5"/>
  <c r="G31" i="5"/>
  <c r="G30" i="5"/>
  <c r="G29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D77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3" i="2"/>
  <c r="G4" i="2"/>
  <c r="G5" i="2"/>
  <c r="G6" i="2"/>
  <c r="G7" i="2"/>
  <c r="G8" i="2"/>
  <c r="G9" i="2"/>
  <c r="G10" i="2"/>
  <c r="G12" i="2"/>
  <c r="G13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2" i="2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6" i="3"/>
  <c r="G25" i="3"/>
  <c r="G24" i="3"/>
  <c r="G23" i="3"/>
  <c r="G22" i="3"/>
  <c r="G21" i="3"/>
  <c r="G20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2" i="1"/>
  <c r="G73" i="2" l="1"/>
  <c r="G73" i="4"/>
  <c r="G73" i="5"/>
  <c r="G73" i="1"/>
  <c r="G73" i="3"/>
  <c r="G75" i="5"/>
  <c r="G75" i="4"/>
  <c r="G75" i="3"/>
  <c r="G75" i="2"/>
  <c r="G75" i="1"/>
  <c r="G77" i="5" l="1"/>
  <c r="G77" i="4"/>
  <c r="G77" i="1"/>
  <c r="G77" i="3"/>
  <c r="G77" i="2"/>
</calcChain>
</file>

<file path=xl/sharedStrings.xml><?xml version="1.0" encoding="utf-8"?>
<sst xmlns="http://schemas.openxmlformats.org/spreadsheetml/2006/main" count="1590" uniqueCount="158">
  <si>
    <t>All Grid Cells</t>
  </si>
  <si>
    <t>-0.20_-0.19</t>
  </si>
  <si>
    <t>-0.19_-0.18</t>
  </si>
  <si>
    <t>-0.18_-0.17</t>
  </si>
  <si>
    <t>-0.17_-0.16</t>
  </si>
  <si>
    <t>-0.16_-0.15</t>
  </si>
  <si>
    <t>-0.15_-0.14</t>
  </si>
  <si>
    <t>-0.14_-0.13</t>
  </si>
  <si>
    <t>-0.13_-0.12</t>
  </si>
  <si>
    <t>-0.12_-0.11</t>
  </si>
  <si>
    <t>-0.11_-0.10</t>
  </si>
  <si>
    <t>-0.10_-0.09</t>
  </si>
  <si>
    <t>-0.09_-0.08</t>
  </si>
  <si>
    <t>-0.08_-0.07</t>
  </si>
  <si>
    <t>-0.07_-0.06</t>
  </si>
  <si>
    <t>-0.06_-0.05</t>
  </si>
  <si>
    <t>-0.05_-0.04</t>
  </si>
  <si>
    <t>-0.04_-0.03</t>
  </si>
  <si>
    <t>-0.03_-0.02</t>
  </si>
  <si>
    <t>-0.02_-0.01</t>
  </si>
  <si>
    <t>-0.01_0.00</t>
  </si>
  <si>
    <t>0.00_0.01</t>
  </si>
  <si>
    <t>0.01_0.02</t>
  </si>
  <si>
    <t>0.02_0.03</t>
  </si>
  <si>
    <t>0.03_0.04</t>
  </si>
  <si>
    <t>0.04_0.05</t>
  </si>
  <si>
    <t>0.05_0.06</t>
  </si>
  <si>
    <t>0.06_0.07</t>
  </si>
  <si>
    <t>0.07_0.08</t>
  </si>
  <si>
    <t>0.08_0.09</t>
  </si>
  <si>
    <t>0.09_0.10</t>
  </si>
  <si>
    <t>0.13_0.14</t>
  </si>
  <si>
    <t>0.14_0.15</t>
  </si>
  <si>
    <t>0.15_0.16</t>
  </si>
  <si>
    <t>0.16_0.17</t>
  </si>
  <si>
    <t>0.17_0.18</t>
  </si>
  <si>
    <t>0.18_0.19</t>
  </si>
  <si>
    <t>0.19_0.20</t>
  </si>
  <si>
    <t>0.20_0.21</t>
  </si>
  <si>
    <t>0.21_0.22</t>
  </si>
  <si>
    <t>0.22_0.23</t>
  </si>
  <si>
    <t>0.23_0.24</t>
  </si>
  <si>
    <t>0.24_0.25</t>
  </si>
  <si>
    <t>0.25_0.26</t>
  </si>
  <si>
    <t>0.26_0.27</t>
  </si>
  <si>
    <t>0.27_0.28</t>
  </si>
  <si>
    <t>0.28_0.29</t>
  </si>
  <si>
    <t>0.29_0.30</t>
  </si>
  <si>
    <t>0.30_0.31</t>
  </si>
  <si>
    <t>0.31_0.32</t>
  </si>
  <si>
    <t>0.32_0.33</t>
  </si>
  <si>
    <t>0.33_0.34</t>
  </si>
  <si>
    <t>0.34_0.35</t>
  </si>
  <si>
    <t>0.35_0.36</t>
  </si>
  <si>
    <t>0.36_0.37</t>
  </si>
  <si>
    <t>0.37_0.38</t>
  </si>
  <si>
    <t>0.38_0.39</t>
  </si>
  <si>
    <t>0.39_0.40</t>
  </si>
  <si>
    <t>0.40_0.41</t>
  </si>
  <si>
    <t>0.41_0.42</t>
  </si>
  <si>
    <t>0.42_0.43</t>
  </si>
  <si>
    <t>0.43_0.44</t>
  </si>
  <si>
    <t>0.44_0.45</t>
  </si>
  <si>
    <t>0.45_0.46</t>
  </si>
  <si>
    <t>0.46_0.47</t>
  </si>
  <si>
    <t>0.47_0.48</t>
  </si>
  <si>
    <t>0.48_0.49</t>
  </si>
  <si>
    <t>0.49_0.50</t>
  </si>
  <si>
    <t>All Fast-Spiking Cells</t>
  </si>
  <si>
    <t>Light Responsive Fast-Spiking Cells</t>
  </si>
  <si>
    <t>Non-Responsive Fast-Spiking cells</t>
  </si>
  <si>
    <t>Light Responsive Grid Cells</t>
  </si>
  <si>
    <t>Non-Responsive Grid Cells</t>
  </si>
  <si>
    <t>Light Responsive Unknown Cells</t>
  </si>
  <si>
    <t>Non-Responsive Unknown Cells</t>
  </si>
  <si>
    <t>All Unknown Cells</t>
  </si>
  <si>
    <t>SUM</t>
  </si>
  <si>
    <t>Light Responsive H-D Cells</t>
  </si>
  <si>
    <t>Non-Responsive H-D Cells</t>
  </si>
  <si>
    <t>All H-D Cells</t>
  </si>
  <si>
    <t>Light Responsive Border Cells</t>
  </si>
  <si>
    <t>Non-Responsive Border Cells</t>
  </si>
  <si>
    <t>All Border Cells</t>
  </si>
  <si>
    <t>Fast-Spiking Cells</t>
  </si>
  <si>
    <t>All</t>
  </si>
  <si>
    <t>Speed-modulated</t>
  </si>
  <si>
    <t>Fast-Spiking Cells-Speed</t>
  </si>
  <si>
    <t>Unknown Cells-Speed</t>
  </si>
  <si>
    <t>Unknown Cells</t>
  </si>
  <si>
    <t>Grid Cells</t>
  </si>
  <si>
    <t>Grid Cells-Speed</t>
  </si>
  <si>
    <t>Head Direction Cells</t>
  </si>
  <si>
    <t>Border Cells</t>
  </si>
  <si>
    <t>Border Cells-speed</t>
  </si>
  <si>
    <t>Head Direction Cells-Speed</t>
  </si>
  <si>
    <t xml:space="preserve"> Head Direction Cells</t>
  </si>
  <si>
    <t>SUM All</t>
  </si>
  <si>
    <t>Not Speed Modulated</t>
  </si>
  <si>
    <t>%</t>
  </si>
  <si>
    <t>0.12_0.13</t>
  </si>
  <si>
    <t>Responsive Cells</t>
  </si>
  <si>
    <t>Non-Speed-modulated</t>
  </si>
  <si>
    <t>Non-Responsive Cells</t>
  </si>
  <si>
    <t>All Cells</t>
  </si>
  <si>
    <t>All Speed Cells</t>
  </si>
  <si>
    <t>HPC-projecting Cells</t>
  </si>
  <si>
    <t>ALL speed cells</t>
  </si>
  <si>
    <t>All HPC-projecting cells</t>
  </si>
  <si>
    <t>All responsive cells</t>
  </si>
  <si>
    <t>0.10_0.11</t>
  </si>
  <si>
    <t>0.11_0.12 (0.116)</t>
  </si>
  <si>
    <t>Non/Indirect-Responsive Cells</t>
  </si>
  <si>
    <t>Direct and Indirect</t>
  </si>
  <si>
    <t>Indirect only</t>
  </si>
  <si>
    <t xml:space="preserve">All synaptic activated </t>
  </si>
  <si>
    <t>All Responsive Cells</t>
  </si>
  <si>
    <t>Responsive Speed Cells</t>
  </si>
  <si>
    <t>All synaptic activatedCells</t>
  </si>
  <si>
    <t>Synaptic activated speed cells</t>
  </si>
  <si>
    <r>
      <t xml:space="preserve">HPC-Projecting Fast-Spiking Cells </t>
    </r>
    <r>
      <rPr>
        <b/>
        <sz val="12"/>
        <color rgb="FFFF0000"/>
        <rFont val="Calibri"/>
        <family val="2"/>
        <scheme val="minor"/>
      </rPr>
      <t>(12ms)</t>
    </r>
  </si>
  <si>
    <r>
      <t xml:space="preserve">HPC-Projecting Fast-Spiking Cells </t>
    </r>
    <r>
      <rPr>
        <b/>
        <sz val="12"/>
        <color rgb="FFFF0000"/>
        <rFont val="Calibri"/>
        <family val="2"/>
        <scheme val="minor"/>
      </rPr>
      <t>(11ms)</t>
    </r>
  </si>
  <si>
    <r>
      <t xml:space="preserve">HPC-Projecting Fast-Spiking Cells </t>
    </r>
    <r>
      <rPr>
        <b/>
        <sz val="12"/>
        <color rgb="FFFF0000"/>
        <rFont val="Calibri"/>
        <family val="2"/>
        <scheme val="minor"/>
      </rPr>
      <t>(10ms)</t>
    </r>
  </si>
  <si>
    <r>
      <t xml:space="preserve">HPC-Projecting Grid Cells </t>
    </r>
    <r>
      <rPr>
        <b/>
        <sz val="12"/>
        <color rgb="FFFF0000"/>
        <rFont val="Calibri"/>
        <family val="2"/>
        <scheme val="minor"/>
      </rPr>
      <t>(12ms)</t>
    </r>
  </si>
  <si>
    <r>
      <t xml:space="preserve">HPC-Projecting Grid Cells </t>
    </r>
    <r>
      <rPr>
        <b/>
        <sz val="12"/>
        <color rgb="FFFF0000"/>
        <rFont val="Calibri"/>
        <family val="2"/>
        <scheme val="minor"/>
      </rPr>
      <t>(10ms)</t>
    </r>
  </si>
  <si>
    <r>
      <t xml:space="preserve">HPC-Projecting Grid Cells </t>
    </r>
    <r>
      <rPr>
        <b/>
        <sz val="12"/>
        <color rgb="FFFF0000"/>
        <rFont val="Calibri"/>
        <family val="2"/>
        <scheme val="minor"/>
      </rPr>
      <t>(11ms)</t>
    </r>
  </si>
  <si>
    <r>
      <t xml:space="preserve">HPC-Projecting H-D Cells </t>
    </r>
    <r>
      <rPr>
        <b/>
        <sz val="12"/>
        <color rgb="FFFF0000"/>
        <rFont val="Calibri"/>
        <family val="2"/>
        <scheme val="minor"/>
      </rPr>
      <t>(12ms)</t>
    </r>
  </si>
  <si>
    <r>
      <t xml:space="preserve">HPC-Projecting H-D Cells </t>
    </r>
    <r>
      <rPr>
        <b/>
        <sz val="12"/>
        <color rgb="FFFF0000"/>
        <rFont val="Calibri"/>
        <family val="2"/>
        <scheme val="minor"/>
      </rPr>
      <t>(10ms)</t>
    </r>
  </si>
  <si>
    <r>
      <t xml:space="preserve">HPC-Projecting H-D Cells </t>
    </r>
    <r>
      <rPr>
        <b/>
        <sz val="12"/>
        <color rgb="FFFF0000"/>
        <rFont val="Calibri"/>
        <family val="2"/>
        <scheme val="minor"/>
      </rPr>
      <t>(11ms)</t>
    </r>
  </si>
  <si>
    <r>
      <t xml:space="preserve">HPC-Projecting Border Cells </t>
    </r>
    <r>
      <rPr>
        <b/>
        <sz val="12"/>
        <color rgb="FFFF0000"/>
        <rFont val="Calibri"/>
        <family val="2"/>
        <scheme val="minor"/>
      </rPr>
      <t>(12ms)</t>
    </r>
  </si>
  <si>
    <r>
      <t xml:space="preserve">HPC-Projecting Border Cells </t>
    </r>
    <r>
      <rPr>
        <b/>
        <sz val="12"/>
        <color rgb="FFFF0000"/>
        <rFont val="Calibri"/>
        <family val="2"/>
        <scheme val="minor"/>
      </rPr>
      <t>(11ms)</t>
    </r>
  </si>
  <si>
    <r>
      <t xml:space="preserve">HPC-Projecting Border Cells </t>
    </r>
    <r>
      <rPr>
        <b/>
        <sz val="12"/>
        <color rgb="FFFF0000"/>
        <rFont val="Calibri"/>
        <family val="2"/>
        <scheme val="minor"/>
      </rPr>
      <t>(10ms)</t>
    </r>
  </si>
  <si>
    <r>
      <t xml:space="preserve">HPC-Projecting Unknown Cells </t>
    </r>
    <r>
      <rPr>
        <b/>
        <sz val="12"/>
        <color rgb="FFFF0000"/>
        <rFont val="Calibri"/>
        <family val="2"/>
        <scheme val="minor"/>
      </rPr>
      <t>(12ms)</t>
    </r>
  </si>
  <si>
    <r>
      <t xml:space="preserve">HPC-Projecting Unknown Cells </t>
    </r>
    <r>
      <rPr>
        <b/>
        <sz val="12"/>
        <color rgb="FFFF0000"/>
        <rFont val="Calibri"/>
        <family val="2"/>
        <scheme val="minor"/>
      </rPr>
      <t>(11ms)</t>
    </r>
  </si>
  <si>
    <r>
      <t xml:space="preserve">HPC-Projecting Unknown Cells </t>
    </r>
    <r>
      <rPr>
        <b/>
        <sz val="12"/>
        <color rgb="FFFF0000"/>
        <rFont val="Calibri"/>
        <family val="2"/>
        <scheme val="minor"/>
      </rPr>
      <t>(10ms)</t>
    </r>
  </si>
  <si>
    <t>HPC-Projecting Cells (12ms)</t>
  </si>
  <si>
    <t>HPC-Projecting Cells (11ms)</t>
  </si>
  <si>
    <t>HPC-Projecting Cells (10ms)</t>
  </si>
  <si>
    <t>HPC-projecting Cells_11ms</t>
  </si>
  <si>
    <t>HPC-projecting Cells_10ms</t>
  </si>
  <si>
    <t>HPC-Projec Cells (12ms)</t>
  </si>
  <si>
    <t>HPC-Projec Cells (11ms)</t>
  </si>
  <si>
    <t>HPC-Projec Cells (10ms)</t>
  </si>
  <si>
    <t>HPC-projecting Speed Cells</t>
  </si>
  <si>
    <t>HPC-Projec Cells (13ms)</t>
  </si>
  <si>
    <t>HPC-Projec Cells (9ms)</t>
  </si>
  <si>
    <t>HPC-Projecting Cells (9ms)</t>
  </si>
  <si>
    <t>HPC-Projecting Cells (13ms)</t>
  </si>
  <si>
    <t>Responsive Speed Cells (&gt;12ms)</t>
  </si>
  <si>
    <t>Responsive Speed Cells (&gt;11ms)</t>
  </si>
  <si>
    <t>Responsive Speed Cells (&gt;10ms)</t>
  </si>
  <si>
    <t>All Synaptic activated cells</t>
  </si>
  <si>
    <t>Negative Speed</t>
  </si>
  <si>
    <t>0.11_0.12 (0.118)</t>
  </si>
  <si>
    <t>5Hz</t>
  </si>
  <si>
    <t>10Hz</t>
  </si>
  <si>
    <t>20Hz</t>
  </si>
  <si>
    <t>All speed cells</t>
  </si>
  <si>
    <t>HPC-Projec Cells (8ms)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</si>
</sst>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0" fontId="3" fillId="0" borderId="0" xfId="0" applyFont="1"/>
    <xf numFmtId="49" fontId="0" fillId="0" borderId="0" xfId="0" applyNumberFormat="1" applyFill="1" applyAlignment="1">
      <alignment horizontal="center" vertical="center"/>
    </xf>
    <xf numFmtId="0" fontId="1" fillId="0" borderId="0" xfId="0" applyFont="1"/>
    <xf numFmtId="2" fontId="0" fillId="0" borderId="0" xfId="0" applyNumberFormat="1" applyAlignment="1">
      <alignment horizontal="center" vertical="center"/>
    </xf>
    <xf numFmtId="0" fontId="5" fillId="0" borderId="0" xfId="0" applyFont="1"/>
    <xf numFmtId="0" fontId="1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Fill="1"/>
    <xf numFmtId="0" fontId="0" fillId="0" borderId="0" xfId="0" applyFill="1"/>
    <xf numFmtId="2" fontId="0" fillId="0" borderId="0" xfId="0" applyNumberFormat="1" applyFill="1" applyAlignment="1">
      <alignment horizontal="center" vertical="center"/>
    </xf>
    <xf numFmtId="0" fontId="2" fillId="0" borderId="0" xfId="0" applyFont="1"/>
    <xf numFmtId="0" fontId="1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7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0D0"/>
      <color rgb="FFFFDCDC"/>
      <color rgb="FFD7D7FF"/>
      <color rgb="FF0000FF"/>
      <color rgb="FFFF8282"/>
      <color rgb="FFFF0000"/>
      <color rgb="FF640000"/>
      <color rgb="FF960000"/>
      <color rgb="FFDC0000"/>
      <color rgb="FF000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101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102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108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109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1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92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94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95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96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97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98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99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'Fast-spiking 5 10 20 Hz'!$A$9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0000FF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'Fast-spiking 5 10 20 Hz'!$B$8:$D$8</c:f>
              <c:strCache>
                <c:ptCount val="3"/>
                <c:pt idx="0">
                  <c:v>5Hz</c:v>
                </c:pt>
                <c:pt idx="1">
                  <c:v>10Hz</c:v>
                </c:pt>
                <c:pt idx="2">
                  <c:v>20Hz</c:v>
                </c:pt>
              </c:strCache>
            </c:strRef>
          </c:cat>
          <c:val>
            <c:numRef>
              <c:f>'Fast-spiking 5 10 20 Hz'!$B$9:$D$9</c:f>
              <c:numCache>
                <c:formatCode>0.00</c:formatCode>
                <c:ptCount val="3"/>
                <c:pt idx="0">
                  <c:v>59.230769230769198</c:v>
                </c:pt>
                <c:pt idx="1">
                  <c:v>64.130434782608688</c:v>
                </c:pt>
                <c:pt idx="2" formatCode="General">
                  <c:v>75.510204081632651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A-47C3-85C1-6EF3BEFA5494}"/>
            </c:ext>
          </c:extLst>
        </c:ser>
        <c:ser>
          <c:idx val="1"/>
          <c:order val="1"/>
          <c:tx>
            <c:strRef>
              <c:f>'Fast-spiking 5 10 20 Hz'!$A$10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D7D7FF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03A-47C3-85C1-6EF3BEFA5494}"/>
              </c:ext>
            </c:extLst>
          </c:dPt>
          <c:dPt>
            <c:idx val="1"/>
            <c:invertIfNegative val="0"/>
            <c:bubble3D val="0"/>
            <c:spPr>
              <a:solidFill>
                <a:srgbClr val="D7D7FF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03A-47C3-85C1-6EF3BEFA5494}"/>
              </c:ext>
            </c:extLst>
          </c:dPt>
          <c:dPt>
            <c:idx val="2"/>
            <c:invertIfNegative val="0"/>
            <c:bubble3D val="0"/>
            <c:spPr>
              <a:solidFill>
                <a:srgbClr val="D7D7FF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03A-47C3-85C1-6EF3BEFA5494}"/>
              </c:ext>
            </c:extLst>
          </c:dPt>
          <c:cat>
            <c:strRef>
              <c:f>'Fast-spiking 5 10 20 Hz'!$B$8:$D$8</c:f>
              <c:strCache>
                <c:ptCount val="3"/>
                <c:pt idx="0">
                  <c:v>5Hz</c:v>
                </c:pt>
                <c:pt idx="1">
                  <c:v>10Hz</c:v>
                </c:pt>
                <c:pt idx="2">
                  <c:v>20Hz</c:v>
                </c:pt>
              </c:strCache>
            </c:strRef>
          </c:cat>
          <c:val>
            <c:numRef>
              <c:f>'Fast-spiking 5 10 20 Hz'!$B$10:$D$10</c:f>
              <c:numCache>
                <c:formatCode>0.00</c:formatCode>
                <c:ptCount val="3"/>
                <c:pt idx="0">
                  <c:v>40.769230769230766</c:v>
                </c:pt>
                <c:pt idx="1">
                  <c:v>35.869565217391305</c:v>
                </c:pt>
                <c:pt idx="2" formatCode="General">
                  <c:v>24.489795918367346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3A-47C3-85C1-6EF3BEFA5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0190168"/>
        <c:axId val="910190824"/>
      </c:barChart>
      <c:catAx>
        <c:axId val="910190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90824"/>
        <c:crosses val="autoZero"/>
        <c:auto val="1"/>
        <c:lblAlgn val="ctr"/>
        <c:lblOffset val="100"/>
        <c:noMultiLvlLbl val="0"/>
      </c:catAx>
      <c:valAx>
        <c:axId val="910190824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90168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HPC-Projecting Cells (11ms)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Counts_5Hz_Score2016'!$A$39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Counts_5Hz_Score2016'!$B$38:$F$38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Counts_5Hz_Score2016'!$B$39:$F$39</c:f>
              <c:numCache>
                <c:formatCode>0.00</c:formatCode>
                <c:ptCount val="5"/>
                <c:pt idx="0">
                  <c:v>71.875</c:v>
                </c:pt>
                <c:pt idx="1">
                  <c:v>15.151515151515152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16.949152542372879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DC-430F-A913-AF6EC93E783E}"/>
            </c:ext>
          </c:extLst>
        </c:ser>
        <c:ser>
          <c:idx val="1"/>
          <c:order val="1"/>
          <c:tx>
            <c:strRef>
              <c:f>'Cell Counts_5Hz_Score2016'!$A$40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FFD0D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Counts_5Hz_Score2016'!$B$38:$F$38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Counts_5Hz_Score2016'!$B$40:$F$40</c:f>
              <c:numCache>
                <c:formatCode>0.00</c:formatCode>
                <c:ptCount val="5"/>
                <c:pt idx="0">
                  <c:v>28.125</c:v>
                </c:pt>
                <c:pt idx="1">
                  <c:v>84.848484848484844</c:v>
                </c:pt>
                <c:pt idx="2">
                  <c:v>83.333333333333343</c:v>
                </c:pt>
                <c:pt idx="3">
                  <c:v>77.777777777777786</c:v>
                </c:pt>
                <c:pt idx="4">
                  <c:v>83.050847457627114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DC-430F-A913-AF6EC93E7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733296"/>
        <c:axId val="259733688"/>
      </c:barChart>
      <c:catAx>
        <c:axId val="259733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3688"/>
        <c:crosses val="autoZero"/>
        <c:auto val="1"/>
        <c:lblAlgn val="ctr"/>
        <c:lblOffset val="100"/>
        <c:noMultiLvlLbl val="0"/>
      </c:catAx>
      <c:valAx>
        <c:axId val="259733688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329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D7-4324-8A3D-54A1AF070CD6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D7-4324-8A3D-54A1AF070CD6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9D7-4324-8A3D-54A1AF070CD6}"/>
              </c:ext>
            </c:extLst>
          </c:dPt>
          <c:dPt>
            <c:idx val="3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9D7-4324-8A3D-54A1AF070CD6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9D7-4324-8A3D-54A1AF070CD6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9D7-4324-8A3D-54A1AF070CD6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9D7-4324-8A3D-54A1AF070CD6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9D7-4324-8A3D-54A1AF070CD6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9D7-4324-8A3D-54A1AF070CD6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9D7-4324-8A3D-54A1AF070CD6}"/>
              </c:ext>
            </c:extLst>
          </c:dPt>
          <c:val>
            <c:numRef>
              <c:f>'Synaptic activated Cells_5Hz'!$B$76:$K$76</c:f>
              <c:numCache>
                <c:formatCode>General</c:formatCode>
                <c:ptCount val="10"/>
                <c:pt idx="0">
                  <c:v>8</c:v>
                </c:pt>
                <c:pt idx="1">
                  <c:v>5</c:v>
                </c:pt>
                <c:pt idx="2">
                  <c:v>18</c:v>
                </c:pt>
                <c:pt idx="3">
                  <c:v>3</c:v>
                </c:pt>
                <c:pt idx="4">
                  <c:v>8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9D7-4324-8A3D-54A1AF070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C22-46B3-86D5-D44E53F3DB23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C22-46B3-86D5-D44E53F3DB23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C22-46B3-86D5-D44E53F3DB23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C22-46B3-86D5-D44E53F3DB23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C22-46B3-86D5-D44E53F3DB23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C22-46B3-86D5-D44E53F3DB23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C22-46B3-86D5-D44E53F3DB23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C22-46B3-86D5-D44E53F3DB23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C22-46B3-86D5-D44E53F3DB23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C22-46B3-86D5-D44E53F3DB23}"/>
              </c:ext>
            </c:extLst>
          </c:dPt>
          <c:cat>
            <c:strRef>
              <c:f>'Synaptic activated Cells_5Hz'!$B$37:$F$37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'Synaptic activated Cells_5Hz'!$B$38:$F$38</c:f>
              <c:numCache>
                <c:formatCode>General</c:formatCode>
                <c:ptCount val="5"/>
                <c:pt idx="0">
                  <c:v>18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C22-46B3-86D5-D44E53F3D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24F-42D6-A687-FB0ED9D6E269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24F-42D6-A687-FB0ED9D6E269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24F-42D6-A687-FB0ED9D6E269}"/>
              </c:ext>
            </c:extLst>
          </c:dPt>
          <c:dPt>
            <c:idx val="3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24F-42D6-A687-FB0ED9D6E269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24F-42D6-A687-FB0ED9D6E269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24F-42D6-A687-FB0ED9D6E269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24F-42D6-A687-FB0ED9D6E269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24F-42D6-A687-FB0ED9D6E269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24F-42D6-A687-FB0ED9D6E269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24F-42D6-A687-FB0ED9D6E269}"/>
              </c:ext>
            </c:extLst>
          </c:dPt>
          <c:val>
            <c:numRef>
              <c:f>'Synaptic activated Cells_5Hz'!$B$138:$K$138</c:f>
              <c:numCache>
                <c:formatCode>General</c:formatCode>
                <c:ptCount val="10"/>
                <c:pt idx="0">
                  <c:v>12</c:v>
                </c:pt>
                <c:pt idx="1">
                  <c:v>10</c:v>
                </c:pt>
                <c:pt idx="2">
                  <c:v>24</c:v>
                </c:pt>
                <c:pt idx="3">
                  <c:v>3</c:v>
                </c:pt>
                <c:pt idx="4">
                  <c:v>9</c:v>
                </c:pt>
                <c:pt idx="5">
                  <c:v>12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24F-42D6-A687-FB0ED9D6E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1-4EE4-AB8C-6E7CE57BDD7D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1-4EE4-AB8C-6E7CE57BDD7D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1-4EE4-AB8C-6E7CE57BDD7D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7F1-4EE4-AB8C-6E7CE57BDD7D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7F1-4EE4-AB8C-6E7CE57BDD7D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7F1-4EE4-AB8C-6E7CE57BDD7D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7F1-4EE4-AB8C-6E7CE57BDD7D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7F1-4EE4-AB8C-6E7CE57BDD7D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7F1-4EE4-AB8C-6E7CE57BDD7D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7F1-4EE4-AB8C-6E7CE57BDD7D}"/>
              </c:ext>
            </c:extLst>
          </c:dPt>
          <c:cat>
            <c:strRef>
              <c:f>'Synaptic activated Cells_5Hz'!$B$37:$F$37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'Synaptic activated Cells_5Hz'!$B$38:$F$38</c:f>
              <c:numCache>
                <c:formatCode>General</c:formatCode>
                <c:ptCount val="5"/>
                <c:pt idx="0">
                  <c:v>18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7F1-4EE4-AB8C-6E7CE57BD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0B1-4342-B3B9-870E846DAE3D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0B1-4342-B3B9-870E846DAE3D}"/>
              </c:ext>
            </c:extLst>
          </c:dPt>
          <c:cat>
            <c:strRef>
              <c:f>'Synaptic activated Cells_5Hz'!$A$187:$A$191</c:f>
              <c:strCache>
                <c:ptCount val="5"/>
                <c:pt idx="0">
                  <c:v>HPC-Projec Cells (13ms)</c:v>
                </c:pt>
                <c:pt idx="1">
                  <c:v>HPC-Projec Cells (12ms)</c:v>
                </c:pt>
                <c:pt idx="2">
                  <c:v>HPC-Projec Cells (11ms)</c:v>
                </c:pt>
                <c:pt idx="3">
                  <c:v>HPC-Projec Cells (10ms)</c:v>
                </c:pt>
                <c:pt idx="4">
                  <c:v>HPC-Projec Cells (9ms)</c:v>
                </c:pt>
              </c:strCache>
            </c:strRef>
          </c:cat>
          <c:val>
            <c:numRef>
              <c:f>'Synaptic activated Cells_5Hz'!$D$187:$D$191</c:f>
              <c:numCache>
                <c:formatCode>General</c:formatCode>
                <c:ptCount val="5"/>
                <c:pt idx="0">
                  <c:v>63.636363636363633</c:v>
                </c:pt>
                <c:pt idx="1">
                  <c:v>58.974358974358978</c:v>
                </c:pt>
                <c:pt idx="2">
                  <c:v>55.319148936170215</c:v>
                </c:pt>
                <c:pt idx="3">
                  <c:v>52.054794520547944</c:v>
                </c:pt>
                <c:pt idx="4">
                  <c:v>40.74074074074074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B1-4342-B3B9-870E846DA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29632"/>
        <c:axId val="254930024"/>
      </c:lineChart>
      <c:catAx>
        <c:axId val="254929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30024"/>
        <c:crosses val="autoZero"/>
        <c:auto val="1"/>
        <c:lblAlgn val="ctr"/>
        <c:lblOffset val="100"/>
        <c:noMultiLvlLbl val="0"/>
      </c:catAx>
      <c:valAx>
        <c:axId val="25493002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2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7E2-4065-8ABE-DF174EE92392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7E2-4065-8ABE-DF174EE92392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7E2-4065-8ABE-DF174EE92392}"/>
              </c:ext>
            </c:extLst>
          </c:dPt>
          <c:dPt>
            <c:idx val="3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7E2-4065-8ABE-DF174EE92392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7E2-4065-8ABE-DF174EE92392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7E2-4065-8ABE-DF174EE92392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7E2-4065-8ABE-DF174EE92392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7E2-4065-8ABE-DF174EE92392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7E2-4065-8ABE-DF174EE92392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7E2-4065-8ABE-DF174EE92392}"/>
              </c:ext>
            </c:extLst>
          </c:dPt>
          <c:val>
            <c:numRef>
              <c:f>'Synaptic activated Cells_10Hz'!$B$15:$K$15</c:f>
              <c:numCache>
                <c:formatCode>General</c:formatCode>
                <c:ptCount val="10"/>
                <c:pt idx="0">
                  <c:v>7</c:v>
                </c:pt>
                <c:pt idx="1">
                  <c:v>7</c:v>
                </c:pt>
                <c:pt idx="2">
                  <c:v>14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7E2-4065-8ABE-DF174EE923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C8E-4D0D-8A12-BF4270FA1D94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C8E-4D0D-8A12-BF4270FA1D94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C8E-4D0D-8A12-BF4270FA1D94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C8E-4D0D-8A12-BF4270FA1D94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C8E-4D0D-8A12-BF4270FA1D94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C8E-4D0D-8A12-BF4270FA1D94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C8E-4D0D-8A12-BF4270FA1D94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C8E-4D0D-8A12-BF4270FA1D94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C8E-4D0D-8A12-BF4270FA1D94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C8E-4D0D-8A12-BF4270FA1D94}"/>
              </c:ext>
            </c:extLst>
          </c:dPt>
          <c:cat>
            <c:strRef>
              <c:f>'Synaptic activated Cells_10Hz'!$B$37:$F$37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'Synaptic activated Cells_10Hz'!$B$38:$F$38</c:f>
              <c:numCache>
                <c:formatCode>General</c:formatCode>
                <c:ptCount val="5"/>
                <c:pt idx="0">
                  <c:v>14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C8E-4D0D-8A12-BF4270FA1D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189-46B7-84A2-BBE1E7E6775D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189-46B7-84A2-BBE1E7E6775D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189-46B7-84A2-BBE1E7E6775D}"/>
              </c:ext>
            </c:extLst>
          </c:dPt>
          <c:dPt>
            <c:idx val="3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189-46B7-84A2-BBE1E7E6775D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189-46B7-84A2-BBE1E7E6775D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189-46B7-84A2-BBE1E7E6775D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189-46B7-84A2-BBE1E7E6775D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189-46B7-84A2-BBE1E7E6775D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189-46B7-84A2-BBE1E7E6775D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189-46B7-84A2-BBE1E7E6775D}"/>
              </c:ext>
            </c:extLst>
          </c:dPt>
          <c:val>
            <c:numRef>
              <c:f>'Synaptic activated Cells_10Hz'!$B$76:$K$76</c:f>
              <c:numCache>
                <c:formatCode>General</c:formatCode>
                <c:ptCount val="10"/>
                <c:pt idx="0">
                  <c:v>10</c:v>
                </c:pt>
                <c:pt idx="1">
                  <c:v>9</c:v>
                </c:pt>
                <c:pt idx="2">
                  <c:v>14</c:v>
                </c:pt>
                <c:pt idx="3">
                  <c:v>3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189-46B7-84A2-BBE1E7E67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FF4-48AE-928B-F5440199A433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FF4-48AE-928B-F5440199A433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FF4-48AE-928B-F5440199A433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FF4-48AE-928B-F5440199A433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FF4-48AE-928B-F5440199A433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FF4-48AE-928B-F5440199A433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FF4-48AE-928B-F5440199A433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FF4-48AE-928B-F5440199A433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FF4-48AE-928B-F5440199A433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AFF4-48AE-928B-F5440199A433}"/>
              </c:ext>
            </c:extLst>
          </c:dPt>
          <c:cat>
            <c:strRef>
              <c:f>'Synaptic activated Cells_10Hz'!$B$37:$F$37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'Synaptic activated Cells_10Hz'!$B$38:$F$38</c:f>
              <c:numCache>
                <c:formatCode>General</c:formatCode>
                <c:ptCount val="5"/>
                <c:pt idx="0">
                  <c:v>14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FF4-48AE-928B-F5440199A4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DF-4619-9A8A-57B8455F4523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ADF-4619-9A8A-57B8455F4523}"/>
              </c:ext>
            </c:extLst>
          </c:dPt>
          <c:cat>
            <c:strRef>
              <c:f>'Synaptic activated Cells_10Hz'!$A$127:$A$131</c:f>
              <c:strCache>
                <c:ptCount val="5"/>
                <c:pt idx="0">
                  <c:v>HPC-Projec Cells (13ms)</c:v>
                </c:pt>
                <c:pt idx="1">
                  <c:v>HPC-Projec Cells (12ms)</c:v>
                </c:pt>
                <c:pt idx="2">
                  <c:v>HPC-Projec Cells (11ms)</c:v>
                </c:pt>
                <c:pt idx="3">
                  <c:v>HPC-Projec Cells (10ms)</c:v>
                </c:pt>
                <c:pt idx="4">
                  <c:v>HPC-Projec Cells (9ms)</c:v>
                </c:pt>
              </c:strCache>
            </c:strRef>
          </c:cat>
          <c:val>
            <c:numRef>
              <c:f>'Synaptic activated Cells_10Hz'!$D$127:$D$131</c:f>
              <c:numCache>
                <c:formatCode>General</c:formatCode>
                <c:ptCount val="5"/>
                <c:pt idx="0">
                  <c:v>63.636363636363633</c:v>
                </c:pt>
                <c:pt idx="1">
                  <c:v>58.974358974358978</c:v>
                </c:pt>
                <c:pt idx="2">
                  <c:v>55.319148936170215</c:v>
                </c:pt>
                <c:pt idx="3">
                  <c:v>52.054794520547944</c:v>
                </c:pt>
                <c:pt idx="4">
                  <c:v>40.74074074074074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DF-4619-9A8A-57B8455F45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29632"/>
        <c:axId val="254930024"/>
      </c:lineChart>
      <c:catAx>
        <c:axId val="2549296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30024"/>
        <c:crosses val="autoZero"/>
        <c:auto val="1"/>
        <c:lblAlgn val="ctr"/>
        <c:lblOffset val="100"/>
        <c:noMultiLvlLbl val="0"/>
      </c:catAx>
      <c:valAx>
        <c:axId val="25493002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929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HPC-Projecting Cells (10ms)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Counts_5Hz_Score2016'!$A$56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Counts_5Hz_Score2016'!$B$55:$F$55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Counts_5Hz_Score2016'!$B$56:$F$56</c:f>
              <c:numCache>
                <c:formatCode>0.00</c:formatCode>
                <c:ptCount val="5"/>
                <c:pt idx="0">
                  <c:v>72</c:v>
                </c:pt>
                <c:pt idx="1">
                  <c:v>17.391304347826086</c:v>
                </c:pt>
                <c:pt idx="2">
                  <c:v>9.0909090909090917</c:v>
                </c:pt>
                <c:pt idx="3">
                  <c:v>22.222222222222221</c:v>
                </c:pt>
                <c:pt idx="4">
                  <c:v>8.1632653061224492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2-4292-82CD-5B29B57BFD18}"/>
            </c:ext>
          </c:extLst>
        </c:ser>
        <c:ser>
          <c:idx val="1"/>
          <c:order val="1"/>
          <c:tx>
            <c:strRef>
              <c:f>'Cell Counts_5Hz_Score2016'!$A$57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FFD0D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Counts_5Hz_Score2016'!$B$55:$F$55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Counts_5Hz_Score2016'!$B$57:$F$57</c:f>
              <c:numCache>
                <c:formatCode>0.00</c:formatCode>
                <c:ptCount val="5"/>
                <c:pt idx="0">
                  <c:v>28.000000000000004</c:v>
                </c:pt>
                <c:pt idx="1">
                  <c:v>82.608695652173907</c:v>
                </c:pt>
                <c:pt idx="2">
                  <c:v>90.909090909090907</c:v>
                </c:pt>
                <c:pt idx="3">
                  <c:v>77.777777777777786</c:v>
                </c:pt>
                <c:pt idx="4">
                  <c:v>91.83673469387756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42-4292-82CD-5B29B57BF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107408"/>
        <c:axId val="254107800"/>
      </c:barChart>
      <c:catAx>
        <c:axId val="25410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7800"/>
        <c:crosses val="autoZero"/>
        <c:auto val="1"/>
        <c:lblAlgn val="ctr"/>
        <c:lblOffset val="100"/>
        <c:noMultiLvlLbl val="0"/>
      </c:catAx>
      <c:valAx>
        <c:axId val="254107800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7408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Counts_5Hz_Score2016'!$A$154</c:f>
              <c:strCache>
                <c:ptCount val="1"/>
                <c:pt idx="0">
                  <c:v>HPC-Projec Cells (9ms)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Counts_5Hz_Score2016'!$B$153:$F$153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Counts_5Hz_Score2016'!$B$154:$F$154</c:f>
              <c:numCache>
                <c:formatCode>General</c:formatCode>
                <c:ptCount val="5"/>
                <c:pt idx="0">
                  <c:v>61.53846153846154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21-40C8-902E-6014F8E632D7}"/>
            </c:ext>
          </c:extLst>
        </c:ser>
        <c:ser>
          <c:idx val="1"/>
          <c:order val="1"/>
          <c:tx>
            <c:strRef>
              <c:f>'Cell Counts_5Hz_Score2016'!$A$155</c:f>
              <c:strCache>
                <c:ptCount val="1"/>
                <c:pt idx="0">
                  <c:v>HPC-Projec Cells (10ms)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Counts_5Hz_Score2016'!$B$153:$F$153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Counts_5Hz_Score2016'!$B$155:$F$155</c:f>
              <c:numCache>
                <c:formatCode>General</c:formatCode>
                <c:ptCount val="5"/>
                <c:pt idx="0">
                  <c:v>72</c:v>
                </c:pt>
                <c:pt idx="1">
                  <c:v>17.391304347826086</c:v>
                </c:pt>
                <c:pt idx="2">
                  <c:v>9.0909090909090917</c:v>
                </c:pt>
                <c:pt idx="3">
                  <c:v>22.222222222222221</c:v>
                </c:pt>
                <c:pt idx="4">
                  <c:v>8.1632653061224492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21-40C8-902E-6014F8E632D7}"/>
            </c:ext>
          </c:extLst>
        </c:ser>
        <c:ser>
          <c:idx val="2"/>
          <c:order val="2"/>
          <c:tx>
            <c:strRef>
              <c:f>'Cell Counts_5Hz_Score2016'!$A$156</c:f>
              <c:strCache>
                <c:ptCount val="1"/>
                <c:pt idx="0">
                  <c:v>HPC-Projec Cells (11ms)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Counts_5Hz_Score2016'!$B$153:$F$153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Counts_5Hz_Score2016'!$B$156:$F$156</c:f>
              <c:numCache>
                <c:formatCode>General</c:formatCode>
                <c:ptCount val="5"/>
                <c:pt idx="0">
                  <c:v>71.875</c:v>
                </c:pt>
                <c:pt idx="1">
                  <c:v>15.151515151515152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16.949152542372879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21-40C8-902E-6014F8E632D7}"/>
            </c:ext>
          </c:extLst>
        </c:ser>
        <c:ser>
          <c:idx val="3"/>
          <c:order val="3"/>
          <c:tx>
            <c:strRef>
              <c:f>'Cell Counts_5Hz_Score2016'!$A$157</c:f>
              <c:strCache>
                <c:ptCount val="1"/>
                <c:pt idx="0">
                  <c:v>HPC-Projec Cells (12ms)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Counts_5Hz_Score2016'!$B$153:$F$153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Counts_5Hz_Score2016'!$B$157:$F$157</c:f>
              <c:numCache>
                <c:formatCode>General</c:formatCode>
                <c:ptCount val="5"/>
                <c:pt idx="0">
                  <c:v>65.714285714285708</c:v>
                </c:pt>
                <c:pt idx="1">
                  <c:v>17.142857142857142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21-40C8-902E-6014F8E632D7}"/>
            </c:ext>
          </c:extLst>
        </c:ser>
        <c:ser>
          <c:idx val="4"/>
          <c:order val="4"/>
          <c:tx>
            <c:strRef>
              <c:f>'Cell Counts_5Hz_Score2016'!$A$158</c:f>
              <c:strCache>
                <c:ptCount val="1"/>
                <c:pt idx="0">
                  <c:v>HPC-Projec Cells (13ms)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'Cell Counts_5Hz_Score2016'!$B$153:$F$153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Counts_5Hz_Score2016'!$B$158:$F$158</c:f>
              <c:numCache>
                <c:formatCode>General</c:formatCode>
                <c:ptCount val="5"/>
                <c:pt idx="0">
                  <c:v>67.567567567567565</c:v>
                </c:pt>
                <c:pt idx="1">
                  <c:v>16.666666666666664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21-40C8-902E-6014F8E632D7}"/>
            </c:ext>
          </c:extLst>
        </c:ser>
        <c:ser>
          <c:idx val="5"/>
          <c:order val="5"/>
          <c:tx>
            <c:strRef>
              <c:f>'Cell Counts_5Hz_Score2016'!$A$159</c:f>
              <c:strCache>
                <c:ptCount val="1"/>
                <c:pt idx="0">
                  <c:v>All Cells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'Cell Counts_5Hz_Score2016'!$B$153:$F$153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Counts_5Hz_Score2016'!$B$159:$F$159</c:f>
              <c:numCache>
                <c:formatCode>General</c:formatCode>
                <c:ptCount val="5"/>
                <c:pt idx="0">
                  <c:v>59.230769230769234</c:v>
                </c:pt>
                <c:pt idx="1">
                  <c:v>7.0063694267515926</c:v>
                </c:pt>
                <c:pt idx="2">
                  <c:v>5.3030303030303028</c:v>
                </c:pt>
                <c:pt idx="3">
                  <c:v>4.8780487804878048</c:v>
                </c:pt>
                <c:pt idx="4">
                  <c:v>9.252669039145907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21-40C8-902E-6014F8E63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08584"/>
        <c:axId val="254108976"/>
      </c:barChart>
      <c:catAx>
        <c:axId val="254108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8976"/>
        <c:crosses val="autoZero"/>
        <c:auto val="1"/>
        <c:lblAlgn val="ctr"/>
        <c:lblOffset val="100"/>
        <c:noMultiLvlLbl val="0"/>
      </c:catAx>
      <c:valAx>
        <c:axId val="254108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8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Counts_5Hz_Score2016'!$B$177</c:f>
              <c:strCache>
                <c:ptCount val="1"/>
                <c:pt idx="0">
                  <c:v>ALL speed cells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24-4ECC-9F1A-A2AC23D993B9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24-4ECC-9F1A-A2AC23D993B9}"/>
              </c:ext>
            </c:extLst>
          </c:dPt>
          <c:cat>
            <c:strRef>
              <c:f>'Cell Counts_5Hz_Score2016'!$A$178:$A$180</c:f>
              <c:strCache>
                <c:ptCount val="3"/>
                <c:pt idx="0">
                  <c:v>HPC-Projec Cells (12ms)</c:v>
                </c:pt>
                <c:pt idx="1">
                  <c:v>HPC-Projec Cells (11ms)</c:v>
                </c:pt>
                <c:pt idx="2">
                  <c:v>HPC-Projec Cells (10ms)</c:v>
                </c:pt>
              </c:strCache>
            </c:strRef>
          </c:cat>
          <c:val>
            <c:numRef>
              <c:f>'Cell Counts_5Hz_Score2016'!$B$178:$B$180</c:f>
              <c:numCache>
                <c:formatCode>General</c:formatCode>
                <c:ptCount val="3"/>
                <c:pt idx="0">
                  <c:v>45</c:v>
                </c:pt>
                <c:pt idx="1">
                  <c:v>41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F24-4ECC-9F1A-A2AC23D99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09760"/>
        <c:axId val="254110152"/>
      </c:barChart>
      <c:catAx>
        <c:axId val="25410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0152"/>
        <c:crosses val="autoZero"/>
        <c:auto val="1"/>
        <c:lblAlgn val="ctr"/>
        <c:lblOffset val="100"/>
        <c:noMultiLvlLbl val="0"/>
      </c:catAx>
      <c:valAx>
        <c:axId val="254110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Speed Cells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Counts_5Hz_Score2016'!$D$177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37F-4E69-B0AA-CD6415E93066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37F-4E69-B0AA-CD6415E93066}"/>
              </c:ext>
            </c:extLst>
          </c:dPt>
          <c:cat>
            <c:strRef>
              <c:f>'Cell Counts_5Hz_Score2016'!$A$178:$A$180</c:f>
              <c:strCache>
                <c:ptCount val="3"/>
                <c:pt idx="0">
                  <c:v>HPC-Projec Cells (12ms)</c:v>
                </c:pt>
                <c:pt idx="1">
                  <c:v>HPC-Projec Cells (11ms)</c:v>
                </c:pt>
                <c:pt idx="2">
                  <c:v>HPC-Projec Cells (10ms)</c:v>
                </c:pt>
              </c:strCache>
            </c:strRef>
          </c:cat>
          <c:val>
            <c:numRef>
              <c:f>'Cell Counts_5Hz_Score2016'!$D$178:$D$180</c:f>
              <c:numCache>
                <c:formatCode>General</c:formatCode>
                <c:ptCount val="3"/>
                <c:pt idx="0">
                  <c:v>29.411764705882355</c:v>
                </c:pt>
                <c:pt idx="1">
                  <c:v>28.671328671328673</c:v>
                </c:pt>
                <c:pt idx="2">
                  <c:v>25.217391304347824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37F-4E69-B0AA-CD6415E9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10936"/>
        <c:axId val="254111328"/>
      </c:barChart>
      <c:catAx>
        <c:axId val="254110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1328"/>
        <c:crosses val="autoZero"/>
        <c:auto val="1"/>
        <c:lblAlgn val="ctr"/>
        <c:lblOffset val="100"/>
        <c:noMultiLvlLbl val="0"/>
      </c:catAx>
      <c:valAx>
        <c:axId val="25411132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Counts_5Hz_Score2016'!$A$164</c:f>
              <c:strCache>
                <c:ptCount val="1"/>
                <c:pt idx="0">
                  <c:v>All Cells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Counts_5Hz_Score2016'!$B$163:$F$163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Counts_5Hz_Score2016'!$B$164:$F$164</c:f>
              <c:numCache>
                <c:formatCode>General</c:formatCode>
                <c:ptCount val="5"/>
                <c:pt idx="0">
                  <c:v>59.230769230769234</c:v>
                </c:pt>
                <c:pt idx="1">
                  <c:v>7.0063694267515926</c:v>
                </c:pt>
                <c:pt idx="2">
                  <c:v>5.3030303030303028</c:v>
                </c:pt>
                <c:pt idx="3">
                  <c:v>4.8780487804878048</c:v>
                </c:pt>
                <c:pt idx="4">
                  <c:v>9.252669039145907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86-43E5-A7A5-9E1C8E35395A}"/>
            </c:ext>
          </c:extLst>
        </c:ser>
        <c:ser>
          <c:idx val="2"/>
          <c:order val="1"/>
          <c:tx>
            <c:strRef>
              <c:f>'Cell Counts_5Hz_Score2016'!$A$166</c:f>
              <c:strCache>
                <c:ptCount val="1"/>
                <c:pt idx="0">
                  <c:v>HPC-Projec Cells (12ms)</c:v>
                </c:pt>
              </c:strCache>
            </c:strRef>
          </c:tx>
          <c:spPr>
            <a:solidFill>
              <a:srgbClr val="64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Counts_5Hz_Score2016'!$B$163:$F$163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Counts_5Hz_Score2016'!$B$166:$F$166</c:f>
              <c:numCache>
                <c:formatCode>General</c:formatCode>
                <c:ptCount val="5"/>
                <c:pt idx="0">
                  <c:v>65.714285714285708</c:v>
                </c:pt>
                <c:pt idx="1">
                  <c:v>17.142857142857142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86-43E5-A7A5-9E1C8E35395A}"/>
            </c:ext>
          </c:extLst>
        </c:ser>
        <c:ser>
          <c:idx val="3"/>
          <c:order val="2"/>
          <c:tx>
            <c:strRef>
              <c:f>'Cell Counts_5Hz_Score2016'!$A$167</c:f>
              <c:strCache>
                <c:ptCount val="1"/>
                <c:pt idx="0">
                  <c:v>HPC-Projec Cells (11ms)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Counts_5Hz_Score2016'!$B$163:$F$163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Counts_5Hz_Score2016'!$B$167:$F$167</c:f>
              <c:numCache>
                <c:formatCode>General</c:formatCode>
                <c:ptCount val="5"/>
                <c:pt idx="0">
                  <c:v>71.875</c:v>
                </c:pt>
                <c:pt idx="1">
                  <c:v>15.151515151515152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16.949152542372879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86-43E5-A7A5-9E1C8E35395A}"/>
            </c:ext>
          </c:extLst>
        </c:ser>
        <c:ser>
          <c:idx val="4"/>
          <c:order val="3"/>
          <c:tx>
            <c:strRef>
              <c:f>'Cell Counts_5Hz_Score2016'!$A$168</c:f>
              <c:strCache>
                <c:ptCount val="1"/>
                <c:pt idx="0">
                  <c:v>HPC-Projec Cells (10ms)</c:v>
                </c:pt>
              </c:strCache>
            </c:strRef>
          </c:tx>
          <c:spPr>
            <a:solidFill>
              <a:srgbClr val="FF8282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Counts_5Hz_Score2016'!$B$163:$F$163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Counts_5Hz_Score2016'!$B$168:$F$168</c:f>
              <c:numCache>
                <c:formatCode>General</c:formatCode>
                <c:ptCount val="5"/>
                <c:pt idx="0">
                  <c:v>72</c:v>
                </c:pt>
                <c:pt idx="1">
                  <c:v>17.391304347826086</c:v>
                </c:pt>
                <c:pt idx="2">
                  <c:v>9.0909090909090917</c:v>
                </c:pt>
                <c:pt idx="3">
                  <c:v>22.222222222222221</c:v>
                </c:pt>
                <c:pt idx="4">
                  <c:v>8.1632653061224492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86-43E5-A7A5-9E1C8E35395A}"/>
            </c:ext>
          </c:extLst>
        </c:ser>
        <c:ser>
          <c:idx val="5"/>
          <c:order val="4"/>
          <c:tx>
            <c:strRef>
              <c:f>'Cell Counts_5Hz_Score2016'!$A$169</c:f>
              <c:strCache>
                <c:ptCount val="1"/>
                <c:pt idx="0">
                  <c:v>HPC-Projec Cells (9ms)</c:v>
                </c:pt>
              </c:strCache>
            </c:strRef>
          </c:tx>
          <c:spPr>
            <a:solidFill>
              <a:srgbClr val="FFDCDC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Counts_5Hz_Score2016'!$B$163:$F$163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Counts_5Hz_Score2016'!$B$169:$F$169</c:f>
              <c:numCache>
                <c:formatCode>General</c:formatCode>
                <c:ptCount val="5"/>
                <c:pt idx="0">
                  <c:v>61.538461538461497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86-43E5-A7A5-9E1C8E35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12112"/>
        <c:axId val="254112504"/>
      </c:barChart>
      <c:catAx>
        <c:axId val="25411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2504"/>
        <c:crosses val="autoZero"/>
        <c:auto val="1"/>
        <c:lblAlgn val="ctr"/>
        <c:lblOffset val="100"/>
        <c:noMultiLvlLbl val="0"/>
      </c:catAx>
      <c:valAx>
        <c:axId val="254112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'Cell Counts_5Hz_Score2016'!$B$163</c:f>
              <c:strCache>
                <c:ptCount val="1"/>
                <c:pt idx="0">
                  <c:v>Fast-Spiking Cells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'Cell Counts_5Hz_Score2016'!$A$164:$A$169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Counts_5Hz_Score2016'!$B$164:$B$169</c:f>
              <c:numCache>
                <c:formatCode>General</c:formatCode>
                <c:ptCount val="6"/>
                <c:pt idx="0">
                  <c:v>59.230769230769234</c:v>
                </c:pt>
                <c:pt idx="1">
                  <c:v>67.567567567567565</c:v>
                </c:pt>
                <c:pt idx="2">
                  <c:v>65.714285714285708</c:v>
                </c:pt>
                <c:pt idx="3">
                  <c:v>71.875</c:v>
                </c:pt>
                <c:pt idx="4">
                  <c:v>72</c:v>
                </c:pt>
                <c:pt idx="5">
                  <c:v>61.538461538461497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1-490B-93B9-94C77A584D59}"/>
            </c:ext>
          </c:extLst>
        </c:ser>
        <c:ser>
          <c:idx val="1"/>
          <c:order val="1"/>
          <c:tx>
            <c:strRef>
              <c:f>'Cell Counts_5Hz_Score2016'!$C$163</c:f>
              <c:strCache>
                <c:ptCount val="1"/>
                <c:pt idx="0">
                  <c:v>Grid Cells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'Cell Counts_5Hz_Score2016'!$A$164:$A$169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Counts_5Hz_Score2016'!$C$164:$C$169</c:f>
              <c:numCache>
                <c:formatCode>General</c:formatCode>
                <c:ptCount val="6"/>
                <c:pt idx="0">
                  <c:v>7.0063694267515926</c:v>
                </c:pt>
                <c:pt idx="1">
                  <c:v>16.666666666666664</c:v>
                </c:pt>
                <c:pt idx="2">
                  <c:v>17.142857142857142</c:v>
                </c:pt>
                <c:pt idx="3">
                  <c:v>15.151515151515152</c:v>
                </c:pt>
                <c:pt idx="4">
                  <c:v>17.391304347826086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81-490B-93B9-94C77A584D59}"/>
            </c:ext>
          </c:extLst>
        </c:ser>
        <c:ser>
          <c:idx val="2"/>
          <c:order val="2"/>
          <c:tx>
            <c:strRef>
              <c:f>'Cell Counts_5Hz_Score2016'!$D$163</c:f>
              <c:strCache>
                <c:ptCount val="1"/>
                <c:pt idx="0">
                  <c:v> Head Direction Cells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'Cell Counts_5Hz_Score2016'!$A$164:$A$169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Counts_5Hz_Score2016'!$D$164:$D$169</c:f>
              <c:numCache>
                <c:formatCode>General</c:formatCode>
                <c:ptCount val="6"/>
                <c:pt idx="0">
                  <c:v>5.3030303030303028</c:v>
                </c:pt>
                <c:pt idx="1">
                  <c:v>16.666666666666664</c:v>
                </c:pt>
                <c:pt idx="2">
                  <c:v>16.666666666666664</c:v>
                </c:pt>
                <c:pt idx="3">
                  <c:v>16.666666666666664</c:v>
                </c:pt>
                <c:pt idx="4">
                  <c:v>9.0909090909090917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81-490B-93B9-94C77A584D59}"/>
            </c:ext>
          </c:extLst>
        </c:ser>
        <c:ser>
          <c:idx val="3"/>
          <c:order val="3"/>
          <c:tx>
            <c:strRef>
              <c:f>'Cell Counts_5Hz_Score2016'!$E$163</c:f>
              <c:strCache>
                <c:ptCount val="1"/>
                <c:pt idx="0">
                  <c:v>Border Cells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'Cell Counts_5Hz_Score2016'!$A$164:$A$169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Counts_5Hz_Score2016'!$E$164:$E$169</c:f>
              <c:numCache>
                <c:formatCode>General</c:formatCode>
                <c:ptCount val="6"/>
                <c:pt idx="0">
                  <c:v>4.8780487804878048</c:v>
                </c:pt>
                <c:pt idx="1">
                  <c:v>22.222222222222221</c:v>
                </c:pt>
                <c:pt idx="2">
                  <c:v>22.222222222222221</c:v>
                </c:pt>
                <c:pt idx="3">
                  <c:v>22.222222222222221</c:v>
                </c:pt>
                <c:pt idx="4">
                  <c:v>22.222222222222221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81-490B-93B9-94C77A584D59}"/>
            </c:ext>
          </c:extLst>
        </c:ser>
        <c:ser>
          <c:idx val="4"/>
          <c:order val="4"/>
          <c:tx>
            <c:strRef>
              <c:f>'Cell Counts_5Hz_Score2016'!$F$163</c:f>
              <c:strCache>
                <c:ptCount val="1"/>
                <c:pt idx="0">
                  <c:v>Unknown Cells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'Cell Counts_5Hz_Score2016'!$A$164:$A$169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Counts_5Hz_Score2016'!$F$164:$F$169</c:f>
              <c:numCache>
                <c:formatCode>General</c:formatCode>
                <c:ptCount val="6"/>
                <c:pt idx="0">
                  <c:v>9.252669039145907</c:v>
                </c:pt>
                <c:pt idx="1">
                  <c:v>18.75</c:v>
                </c:pt>
                <c:pt idx="2">
                  <c:v>18.75</c:v>
                </c:pt>
                <c:pt idx="3">
                  <c:v>16.949152542372879</c:v>
                </c:pt>
                <c:pt idx="4">
                  <c:v>8.1632653061224492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F81-490B-93B9-94C77A584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113288"/>
        <c:axId val="254113680"/>
      </c:lineChart>
      <c:catAx>
        <c:axId val="25411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3680"/>
        <c:crosses val="autoZero"/>
        <c:auto val="1"/>
        <c:lblAlgn val="ctr"/>
        <c:lblOffset val="100"/>
        <c:noMultiLvlLbl val="0"/>
      </c:catAx>
      <c:valAx>
        <c:axId val="25411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'Cell Counts_5Hz_Score2016'!$D$191</c:f>
              <c:strCache>
                <c:ptCount val="1"/>
                <c:pt idx="0">
                  <c:v>%</c:v>
                </c:pt>
              </c:strCache>
            </c:strRef>
          </c:tx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E9-43E8-A080-4F685FCD1971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DE9-43E8-A080-4F685FCD1971}"/>
              </c:ext>
            </c:extLst>
          </c:dPt>
          <c:cat>
            <c:strRef>
              <c:f>'Cell Counts_5Hz_Score2016'!$A$192:$A$196</c:f>
              <c:strCache>
                <c:ptCount val="5"/>
                <c:pt idx="0">
                  <c:v>HPC-Projec Cells (9ms)</c:v>
                </c:pt>
                <c:pt idx="1">
                  <c:v>HPC-Projec Cells (10ms)</c:v>
                </c:pt>
                <c:pt idx="2">
                  <c:v>HPC-Projec Cells (11ms)</c:v>
                </c:pt>
                <c:pt idx="3">
                  <c:v>HPC-Projec Cells (12ms)</c:v>
                </c:pt>
                <c:pt idx="4">
                  <c:v>HPC-Projec Cells (13ms)</c:v>
                </c:pt>
              </c:strCache>
            </c:strRef>
          </c:cat>
          <c:val>
            <c:numRef>
              <c:f>'Cell Counts_5Hz_Score2016'!$D$192:$D$196</c:f>
              <c:numCache>
                <c:formatCode>General</c:formatCode>
                <c:ptCount val="5"/>
                <c:pt idx="0">
                  <c:v>22.727272727272727</c:v>
                </c:pt>
                <c:pt idx="1">
                  <c:v>24.786324786324787</c:v>
                </c:pt>
                <c:pt idx="2">
                  <c:v>28.671328671328673</c:v>
                </c:pt>
                <c:pt idx="3">
                  <c:v>29.032258064516132</c:v>
                </c:pt>
                <c:pt idx="4">
                  <c:v>29.746835443037973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DE9-43E8-A080-4F685FCD1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114464"/>
        <c:axId val="254114856"/>
      </c:lineChart>
      <c:catAx>
        <c:axId val="254114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4856"/>
        <c:crosses val="autoZero"/>
        <c:auto val="1"/>
        <c:lblAlgn val="ctr"/>
        <c:lblOffset val="100"/>
        <c:noMultiLvlLbl val="0"/>
      </c:catAx>
      <c:valAx>
        <c:axId val="25411485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6324-4DA6-BAB6-94B1C42363A6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6324-4DA6-BAB6-94B1C42363A6}"/>
              </c:ext>
            </c:extLst>
          </c:dPt>
          <c:cat>
            <c:strRef>
              <c:f>'Cell Counts_5Hz_Score2016'!$A$201:$A$205</c:f>
              <c:strCache>
                <c:ptCount val="5"/>
                <c:pt idx="0">
                  <c:v>HPC-Projec Cells (13ms)</c:v>
                </c:pt>
                <c:pt idx="1">
                  <c:v>HPC-Projec Cells (12ms)</c:v>
                </c:pt>
                <c:pt idx="2">
                  <c:v>HPC-Projec Cells (11ms)</c:v>
                </c:pt>
                <c:pt idx="3">
                  <c:v>HPC-Projec Cells (10ms)</c:v>
                </c:pt>
                <c:pt idx="4">
                  <c:v>HPC-Projec Cells (9ms)</c:v>
                </c:pt>
              </c:strCache>
            </c:strRef>
          </c:cat>
          <c:val>
            <c:numRef>
              <c:f>'Cell Counts_5Hz_Score2016'!$D$201:$D$205</c:f>
              <c:numCache>
                <c:formatCode>General</c:formatCode>
                <c:ptCount val="5"/>
                <c:pt idx="0">
                  <c:v>29.746835443037973</c:v>
                </c:pt>
                <c:pt idx="1">
                  <c:v>29.032258064516132</c:v>
                </c:pt>
                <c:pt idx="2">
                  <c:v>28.671328671328673</c:v>
                </c:pt>
                <c:pt idx="3">
                  <c:v>24.786324786324787</c:v>
                </c:pt>
                <c:pt idx="4">
                  <c:v>22.727272727272727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24-4DA6-BAB6-94B1C4236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585432"/>
        <c:axId val="316585824"/>
      </c:lineChart>
      <c:catAx>
        <c:axId val="316585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5824"/>
        <c:crosses val="autoZero"/>
        <c:auto val="1"/>
        <c:lblAlgn val="ctr"/>
        <c:lblOffset val="100"/>
        <c:noMultiLvlLbl val="0"/>
      </c:catAx>
      <c:valAx>
        <c:axId val="31658582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Responsive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Counts_10Hz_Score2016 '!$A$10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'!$B$9:$F$9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'!$B$10:$F$10</c:f>
              <c:numCache>
                <c:formatCode>0.00</c:formatCode>
                <c:ptCount val="5"/>
                <c:pt idx="0">
                  <c:v>75</c:v>
                </c:pt>
                <c:pt idx="1">
                  <c:v>18.918918918918919</c:v>
                </c:pt>
                <c:pt idx="2">
                  <c:v>16.666666666666664</c:v>
                </c:pt>
                <c:pt idx="3">
                  <c:v>20</c:v>
                </c:pt>
                <c:pt idx="4">
                  <c:v>25.301204819277107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E-459F-9216-58C1AFD77D93}"/>
            </c:ext>
          </c:extLst>
        </c:ser>
        <c:ser>
          <c:idx val="1"/>
          <c:order val="1"/>
          <c:tx>
            <c:strRef>
              <c:f>'Cell Counts_10Hz_Score2016 '!$A$11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D7D7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'!$B$9:$F$9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'!$B$11:$F$11</c:f>
              <c:numCache>
                <c:formatCode>0.00</c:formatCode>
                <c:ptCount val="5"/>
                <c:pt idx="0">
                  <c:v>25</c:v>
                </c:pt>
                <c:pt idx="1">
                  <c:v>81.081081081081081</c:v>
                </c:pt>
                <c:pt idx="2">
                  <c:v>83.333333333333343</c:v>
                </c:pt>
                <c:pt idx="3">
                  <c:v>80</c:v>
                </c:pt>
                <c:pt idx="4">
                  <c:v>74.698795180722882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FE-459F-9216-58C1AFD77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211144"/>
        <c:axId val="312214280"/>
      </c:barChart>
      <c:catAx>
        <c:axId val="312211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4280"/>
        <c:crosses val="autoZero"/>
        <c:auto val="1"/>
        <c:lblAlgn val="ctr"/>
        <c:lblOffset val="100"/>
        <c:noMultiLvlLbl val="0"/>
      </c:catAx>
      <c:valAx>
        <c:axId val="312214280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114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'Fast-spiking 5 10 20 Hz'!$A$20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'Fast-spiking 5 10 20 Hz'!$B$19:$D$19</c:f>
              <c:strCache>
                <c:ptCount val="3"/>
                <c:pt idx="0">
                  <c:v>5Hz</c:v>
                </c:pt>
                <c:pt idx="1">
                  <c:v>10Hz</c:v>
                </c:pt>
                <c:pt idx="2">
                  <c:v>20Hz</c:v>
                </c:pt>
              </c:strCache>
            </c:strRef>
          </c:cat>
          <c:val>
            <c:numRef>
              <c:f>'Fast-spiking 5 10 20 Hz'!$B$20:$D$20</c:f>
              <c:numCache>
                <c:formatCode>0.00</c:formatCode>
                <c:ptCount val="3"/>
                <c:pt idx="0">
                  <c:v>71.875</c:v>
                </c:pt>
                <c:pt idx="1">
                  <c:v>82.608695652173907</c:v>
                </c:pt>
                <c:pt idx="2">
                  <c:v>93.75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5B6-42B4-BE4F-E7689A844C13}"/>
            </c:ext>
          </c:extLst>
        </c:ser>
        <c:ser>
          <c:idx val="1"/>
          <c:order val="1"/>
          <c:tx>
            <c:strRef>
              <c:f>'Fast-spiking 5 10 20 Hz'!$A$21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FFD0D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'Fast-spiking 5 10 20 Hz'!$B$19:$D$19</c:f>
              <c:strCache>
                <c:ptCount val="3"/>
                <c:pt idx="0">
                  <c:v>5Hz</c:v>
                </c:pt>
                <c:pt idx="1">
                  <c:v>10Hz</c:v>
                </c:pt>
                <c:pt idx="2">
                  <c:v>20Hz</c:v>
                </c:pt>
              </c:strCache>
            </c:strRef>
          </c:cat>
          <c:val>
            <c:numRef>
              <c:f>'Fast-spiking 5 10 20 Hz'!$B$21:$D$21</c:f>
              <c:numCache>
                <c:formatCode>0.00</c:formatCode>
                <c:ptCount val="3"/>
                <c:pt idx="0">
                  <c:v>28.125</c:v>
                </c:pt>
                <c:pt idx="1">
                  <c:v>17.391304347826086</c:v>
                </c:pt>
                <c:pt idx="2">
                  <c:v>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B6-42B4-BE4F-E7689A844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10190168"/>
        <c:axId val="910190824"/>
      </c:barChart>
      <c:catAx>
        <c:axId val="910190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90824"/>
        <c:crosses val="autoZero"/>
        <c:auto val="1"/>
        <c:lblAlgn val="ctr"/>
        <c:lblOffset val="100"/>
        <c:noMultiLvlLbl val="0"/>
      </c:catAx>
      <c:valAx>
        <c:axId val="910190824"/>
        <c:scaling>
          <c:orientation val="minMax"/>
          <c:max val="100"/>
          <c:min val="0"/>
        </c:scaling>
        <c:delete val="0"/>
        <c:axPos val="l"/>
        <c:numFmt formatCode="0" sourceLinked="0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190168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Non-Responsive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Counts_10Hz_Score2016 '!$A$72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'!$B$71:$F$71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'!$B$72:$F$72</c:f>
              <c:numCache>
                <c:formatCode>0.00</c:formatCode>
                <c:ptCount val="5"/>
                <c:pt idx="0">
                  <c:v>57.142857142857139</c:v>
                </c:pt>
                <c:pt idx="1">
                  <c:v>3.3333333333333335</c:v>
                </c:pt>
                <c:pt idx="2">
                  <c:v>4.1666666666666661</c:v>
                </c:pt>
                <c:pt idx="3">
                  <c:v>0</c:v>
                </c:pt>
                <c:pt idx="4">
                  <c:v>9.7457627118644066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A6-4695-923C-D50E3AD6B79B}"/>
            </c:ext>
          </c:extLst>
        </c:ser>
        <c:ser>
          <c:idx val="1"/>
          <c:order val="1"/>
          <c:tx>
            <c:strRef>
              <c:f>'Cell Counts_10Hz_Score2016 '!$A$73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D7D7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'!$B$71:$F$71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'!$B$73:$F$73</c:f>
              <c:numCache>
                <c:formatCode>0.00</c:formatCode>
                <c:ptCount val="5"/>
                <c:pt idx="0">
                  <c:v>42.857142857142854</c:v>
                </c:pt>
                <c:pt idx="1">
                  <c:v>96.666666666666671</c:v>
                </c:pt>
                <c:pt idx="2">
                  <c:v>95.833333333333343</c:v>
                </c:pt>
                <c:pt idx="3">
                  <c:v>100</c:v>
                </c:pt>
                <c:pt idx="4">
                  <c:v>90.254237288135599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6-4695-923C-D50E3AD6B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213496"/>
        <c:axId val="312214672"/>
      </c:barChart>
      <c:catAx>
        <c:axId val="312213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4672"/>
        <c:crosses val="autoZero"/>
        <c:auto val="1"/>
        <c:lblAlgn val="ctr"/>
        <c:lblOffset val="100"/>
        <c:noMultiLvlLbl val="0"/>
      </c:catAx>
      <c:valAx>
        <c:axId val="312214672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349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Counts_10Hz_Score2016 '!$A$90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'!$B$89:$F$89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'!$B$90:$F$90</c:f>
              <c:numCache>
                <c:formatCode>0.00</c:formatCode>
                <c:ptCount val="5"/>
                <c:pt idx="0">
                  <c:v>64.130434782608688</c:v>
                </c:pt>
                <c:pt idx="1">
                  <c:v>7.0063694267515926</c:v>
                </c:pt>
                <c:pt idx="2">
                  <c:v>5.3030303030303028</c:v>
                </c:pt>
                <c:pt idx="3">
                  <c:v>4.8780487804878048</c:v>
                </c:pt>
                <c:pt idx="4">
                  <c:v>13.793103448275861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02-4730-9A3B-2F3FAD4DDB1C}"/>
            </c:ext>
          </c:extLst>
        </c:ser>
        <c:ser>
          <c:idx val="1"/>
          <c:order val="1"/>
          <c:tx>
            <c:strRef>
              <c:f>'Cell Counts_10Hz_Score2016 '!$A$91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D7D7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'!$B$89:$F$89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'!$B$91:$F$91</c:f>
              <c:numCache>
                <c:formatCode>0.00</c:formatCode>
                <c:ptCount val="5"/>
                <c:pt idx="0">
                  <c:v>35.869565217391305</c:v>
                </c:pt>
                <c:pt idx="1">
                  <c:v>92.99363057324841</c:v>
                </c:pt>
                <c:pt idx="2">
                  <c:v>94.696969696969703</c:v>
                </c:pt>
                <c:pt idx="3">
                  <c:v>95.121951219512198</c:v>
                </c:pt>
                <c:pt idx="4">
                  <c:v>86.206896551724128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2-4730-9A3B-2F3FAD4DD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215456"/>
        <c:axId val="312215848"/>
      </c:barChart>
      <c:catAx>
        <c:axId val="31221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5848"/>
        <c:crosses val="autoZero"/>
        <c:auto val="1"/>
        <c:lblAlgn val="ctr"/>
        <c:lblOffset val="100"/>
        <c:noMultiLvlLbl val="0"/>
      </c:catAx>
      <c:valAx>
        <c:axId val="312215848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545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Speed Cells</a:t>
            </a:r>
          </a:p>
        </c:rich>
      </c:tx>
      <c:layout>
        <c:manualLayout>
          <c:xMode val="edge"/>
          <c:yMode val="edge"/>
          <c:x val="0.77218044619422577"/>
          <c:y val="3.0389363722697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30-46D4-9D87-51800937A55E}"/>
              </c:ext>
            </c:extLst>
          </c:dPt>
          <c:dPt>
            <c:idx val="1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30-46D4-9D87-51800937A55E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30-46D4-9D87-51800937A55E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30-46D4-9D87-51800937A55E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30-46D4-9D87-51800937A55E}"/>
              </c:ext>
            </c:extLst>
          </c:dPt>
          <c:cat>
            <c:strRef>
              <c:f>'Cell Counts_10Hz_Score2016 '!$B$82:$F$82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'!$B$83:$F$83</c:f>
              <c:numCache>
                <c:formatCode>General</c:formatCode>
                <c:ptCount val="5"/>
                <c:pt idx="0">
                  <c:v>59</c:v>
                </c:pt>
                <c:pt idx="1">
                  <c:v>11</c:v>
                </c:pt>
                <c:pt idx="2">
                  <c:v>7</c:v>
                </c:pt>
                <c:pt idx="3">
                  <c:v>2</c:v>
                </c:pt>
                <c:pt idx="4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30-46D4-9D87-51800937A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HPC-Projecting Cells (12ms)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Counts_10Hz_Score2016 '!$A$26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'!$B$25:$F$25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'!$B$26:$F$26</c:f>
              <c:numCache>
                <c:formatCode>0.00</c:formatCode>
                <c:ptCount val="5"/>
                <c:pt idx="0">
                  <c:v>73.076923076923066</c:v>
                </c:pt>
                <c:pt idx="1">
                  <c:v>17.142857142857142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21.917808219178081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5A-401F-A689-4C8A618D5495}"/>
            </c:ext>
          </c:extLst>
        </c:ser>
        <c:ser>
          <c:idx val="1"/>
          <c:order val="1"/>
          <c:tx>
            <c:strRef>
              <c:f>'Cell Counts_10Hz_Score2016 '!$A$27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FFD0D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'!$B$25:$F$25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'!$B$27:$F$27</c:f>
              <c:numCache>
                <c:formatCode>0.00</c:formatCode>
                <c:ptCount val="5"/>
                <c:pt idx="0">
                  <c:v>26.923076923076923</c:v>
                </c:pt>
                <c:pt idx="1">
                  <c:v>82.857142857142861</c:v>
                </c:pt>
                <c:pt idx="2">
                  <c:v>83.333333333333343</c:v>
                </c:pt>
                <c:pt idx="3">
                  <c:v>77.777777777777786</c:v>
                </c:pt>
                <c:pt idx="4">
                  <c:v>78.082191780821915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5A-401F-A689-4C8A618D54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217024"/>
        <c:axId val="312217416"/>
      </c:barChart>
      <c:catAx>
        <c:axId val="312217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7416"/>
        <c:crosses val="autoZero"/>
        <c:auto val="1"/>
        <c:lblAlgn val="ctr"/>
        <c:lblOffset val="100"/>
        <c:noMultiLvlLbl val="0"/>
      </c:catAx>
      <c:valAx>
        <c:axId val="312217416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702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Counts_10Hz_Score2016 '!$A$113</c:f>
              <c:strCache>
                <c:ptCount val="1"/>
                <c:pt idx="0">
                  <c:v>All Cells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'!$B$112:$F$112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'!$B$113:$F$113</c:f>
              <c:numCache>
                <c:formatCode>0.00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8-45FC-B3EB-936145429A07}"/>
            </c:ext>
          </c:extLst>
        </c:ser>
        <c:ser>
          <c:idx val="1"/>
          <c:order val="1"/>
          <c:tx>
            <c:strRef>
              <c:f>'Cell Counts_10Hz_Score2016 '!$A$114</c:f>
              <c:strCache>
                <c:ptCount val="1"/>
                <c:pt idx="0">
                  <c:v>HPC-Projec Cells (12ms)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'!$B$112:$F$112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'!$B$114:$F$114</c:f>
              <c:numCache>
                <c:formatCode>0.00</c:formatCode>
                <c:ptCount val="5"/>
                <c:pt idx="0">
                  <c:v>1.1395045632333767</c:v>
                </c:pt>
                <c:pt idx="1">
                  <c:v>2.4467532467532465</c:v>
                </c:pt>
                <c:pt idx="2">
                  <c:v>3.1428571428571423</c:v>
                </c:pt>
                <c:pt idx="3">
                  <c:v>4.5555555555555554</c:v>
                </c:pt>
                <c:pt idx="4">
                  <c:v>1.5890410958904109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8-45FC-B3EB-936145429A07}"/>
            </c:ext>
          </c:extLst>
        </c:ser>
        <c:ser>
          <c:idx val="2"/>
          <c:order val="2"/>
          <c:tx>
            <c:strRef>
              <c:f>'Cell Counts_10Hz_Score2016 '!$A$115</c:f>
              <c:strCache>
                <c:ptCount val="1"/>
                <c:pt idx="0">
                  <c:v>HPC-Projec Cells (11ms)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'!$B$112:$F$112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'!$B$115:$F$115</c:f>
              <c:numCache>
                <c:formatCode>General</c:formatCode>
                <c:ptCount val="5"/>
                <c:pt idx="0">
                  <c:v>1.2881355932203391</c:v>
                </c:pt>
                <c:pt idx="1">
                  <c:v>2.162534435261708</c:v>
                </c:pt>
                <c:pt idx="2">
                  <c:v>3.1428571428571423</c:v>
                </c:pt>
                <c:pt idx="3">
                  <c:v>4.5555555555555554</c:v>
                </c:pt>
                <c:pt idx="4">
                  <c:v>1.4926470588235294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8-45FC-B3EB-936145429A07}"/>
            </c:ext>
          </c:extLst>
        </c:ser>
        <c:ser>
          <c:idx val="3"/>
          <c:order val="3"/>
          <c:tx>
            <c:strRef>
              <c:f>'Cell Counts_10Hz_Score2016 '!$A$116</c:f>
              <c:strCache>
                <c:ptCount val="1"/>
                <c:pt idx="0">
                  <c:v>HPC-Projec Cells (10ms)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'!$B$112:$F$112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'!$B$116:$F$116</c:f>
              <c:numCache>
                <c:formatCode>General</c:formatCode>
                <c:ptCount val="5"/>
                <c:pt idx="0">
                  <c:v>1.169491525423729</c:v>
                </c:pt>
                <c:pt idx="1">
                  <c:v>2.4822134387351777</c:v>
                </c:pt>
                <c:pt idx="2">
                  <c:v>1.7142857142857146</c:v>
                </c:pt>
                <c:pt idx="3">
                  <c:v>4.5555555555555554</c:v>
                </c:pt>
                <c:pt idx="4">
                  <c:v>0.93981481481481477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8-45FC-B3EB-936145429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730944"/>
        <c:axId val="259731336"/>
      </c:barChart>
      <c:catAx>
        <c:axId val="25973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1336"/>
        <c:crosses val="autoZero"/>
        <c:auto val="1"/>
        <c:lblAlgn val="ctr"/>
        <c:lblOffset val="100"/>
        <c:noMultiLvlLbl val="0"/>
      </c:catAx>
      <c:valAx>
        <c:axId val="259731336"/>
        <c:scaling>
          <c:orientation val="minMax"/>
        </c:scaling>
        <c:delete val="0"/>
        <c:axPos val="l"/>
        <c:numFmt formatCode="0.00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HPC-Projecting Cells (11ms)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Counts_10Hz_Score2016 '!$A$39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'!$B$38:$F$38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'!$B$39:$F$39</c:f>
              <c:numCache>
                <c:formatCode>0.00</c:formatCode>
                <c:ptCount val="5"/>
                <c:pt idx="0">
                  <c:v>82.608695652173907</c:v>
                </c:pt>
                <c:pt idx="1">
                  <c:v>15.151515151515152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20.588235294117645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59-4335-864C-72B3E1D49313}"/>
            </c:ext>
          </c:extLst>
        </c:ser>
        <c:ser>
          <c:idx val="1"/>
          <c:order val="1"/>
          <c:tx>
            <c:strRef>
              <c:f>'Cell Counts_10Hz_Score2016 '!$A$40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FFD0D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'!$B$38:$F$38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'!$B$40:$F$40</c:f>
              <c:numCache>
                <c:formatCode>0.00</c:formatCode>
                <c:ptCount val="5"/>
                <c:pt idx="0">
                  <c:v>17.391304347826086</c:v>
                </c:pt>
                <c:pt idx="1">
                  <c:v>84.848484848484844</c:v>
                </c:pt>
                <c:pt idx="2">
                  <c:v>83.333333333333343</c:v>
                </c:pt>
                <c:pt idx="3">
                  <c:v>77.777777777777786</c:v>
                </c:pt>
                <c:pt idx="4">
                  <c:v>79.411764705882348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59-4335-864C-72B3E1D49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733296"/>
        <c:axId val="259733688"/>
      </c:barChart>
      <c:catAx>
        <c:axId val="259733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3688"/>
        <c:crosses val="autoZero"/>
        <c:auto val="1"/>
        <c:lblAlgn val="ctr"/>
        <c:lblOffset val="100"/>
        <c:noMultiLvlLbl val="0"/>
      </c:catAx>
      <c:valAx>
        <c:axId val="259733688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329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HPC-Projecting Cells (10ms)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Counts_10Hz_Score2016 '!$A$56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'!$B$55:$F$55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'!$B$56:$F$56</c:f>
              <c:numCache>
                <c:formatCode>0.00</c:formatCode>
                <c:ptCount val="5"/>
                <c:pt idx="0">
                  <c:v>75</c:v>
                </c:pt>
                <c:pt idx="1">
                  <c:v>17.391304347826086</c:v>
                </c:pt>
                <c:pt idx="2">
                  <c:v>9.0909090909090917</c:v>
                </c:pt>
                <c:pt idx="3">
                  <c:v>22.222222222222221</c:v>
                </c:pt>
                <c:pt idx="4">
                  <c:v>12.962962962962962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30-4E59-857B-366344B23266}"/>
            </c:ext>
          </c:extLst>
        </c:ser>
        <c:ser>
          <c:idx val="1"/>
          <c:order val="1"/>
          <c:tx>
            <c:strRef>
              <c:f>'Cell Counts_10Hz_Score2016 '!$A$57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FFD0D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'!$B$55:$F$55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'!$B$57:$F$57</c:f>
              <c:numCache>
                <c:formatCode>0.00</c:formatCode>
                <c:ptCount val="5"/>
                <c:pt idx="0">
                  <c:v>25</c:v>
                </c:pt>
                <c:pt idx="1">
                  <c:v>82.608695652173907</c:v>
                </c:pt>
                <c:pt idx="2">
                  <c:v>90.909090909090907</c:v>
                </c:pt>
                <c:pt idx="3">
                  <c:v>77.777777777777786</c:v>
                </c:pt>
                <c:pt idx="4">
                  <c:v>87.037037037037038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0-4E59-857B-366344B23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107408"/>
        <c:axId val="254107800"/>
      </c:barChart>
      <c:catAx>
        <c:axId val="254107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7800"/>
        <c:crosses val="autoZero"/>
        <c:auto val="1"/>
        <c:lblAlgn val="ctr"/>
        <c:lblOffset val="100"/>
        <c:noMultiLvlLbl val="0"/>
      </c:catAx>
      <c:valAx>
        <c:axId val="254107800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7408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Counts_10Hz_Score2016 '!$A$120</c:f>
              <c:strCache>
                <c:ptCount val="1"/>
                <c:pt idx="0">
                  <c:v>HPC-Projec Cells (9ms)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'!$B$119:$F$119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'!$B$120:$F$120</c:f>
              <c:numCache>
                <c:formatCode>General</c:formatCode>
                <c:ptCount val="5"/>
                <c:pt idx="0">
                  <c:v>61.538461538461497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5B5-8C07-4C20F991F3DC}"/>
            </c:ext>
          </c:extLst>
        </c:ser>
        <c:ser>
          <c:idx val="1"/>
          <c:order val="1"/>
          <c:tx>
            <c:strRef>
              <c:f>'Cell Counts_10Hz_Score2016 '!$A$121</c:f>
              <c:strCache>
                <c:ptCount val="1"/>
                <c:pt idx="0">
                  <c:v>HPC-Projec Cells (10ms)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'!$B$119:$F$119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'!$B$121:$F$121</c:f>
              <c:numCache>
                <c:formatCode>General</c:formatCode>
                <c:ptCount val="5"/>
                <c:pt idx="0">
                  <c:v>72</c:v>
                </c:pt>
                <c:pt idx="1">
                  <c:v>17.391304347826086</c:v>
                </c:pt>
                <c:pt idx="2">
                  <c:v>9.0909090909090917</c:v>
                </c:pt>
                <c:pt idx="3">
                  <c:v>22.222222222222221</c:v>
                </c:pt>
                <c:pt idx="4">
                  <c:v>8.1632653061224492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5B5-8C07-4C20F991F3DC}"/>
            </c:ext>
          </c:extLst>
        </c:ser>
        <c:ser>
          <c:idx val="2"/>
          <c:order val="2"/>
          <c:tx>
            <c:strRef>
              <c:f>'Cell Counts_10Hz_Score2016 '!$A$122</c:f>
              <c:strCache>
                <c:ptCount val="1"/>
                <c:pt idx="0">
                  <c:v>HPC-Projec Cells (11ms)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'!$B$119:$F$119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'!$B$122:$F$122</c:f>
              <c:numCache>
                <c:formatCode>General</c:formatCode>
                <c:ptCount val="5"/>
                <c:pt idx="0">
                  <c:v>71.875</c:v>
                </c:pt>
                <c:pt idx="1">
                  <c:v>15.151515151515152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16.949152542372879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5B5-8C07-4C20F991F3DC}"/>
            </c:ext>
          </c:extLst>
        </c:ser>
        <c:ser>
          <c:idx val="3"/>
          <c:order val="3"/>
          <c:tx>
            <c:strRef>
              <c:f>'Cell Counts_10Hz_Score2016 '!$A$123</c:f>
              <c:strCache>
                <c:ptCount val="1"/>
                <c:pt idx="0">
                  <c:v>HPC-Projec Cells (12ms)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'!$B$119:$F$119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'!$B$123:$F$123</c:f>
              <c:numCache>
                <c:formatCode>General</c:formatCode>
                <c:ptCount val="5"/>
                <c:pt idx="0">
                  <c:v>65.714285714285708</c:v>
                </c:pt>
                <c:pt idx="1">
                  <c:v>17.142857142857142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B97-45B5-8C07-4C20F991F3DC}"/>
            </c:ext>
          </c:extLst>
        </c:ser>
        <c:ser>
          <c:idx val="4"/>
          <c:order val="4"/>
          <c:tx>
            <c:strRef>
              <c:f>'Cell Counts_10Hz_Score2016 '!$A$124</c:f>
              <c:strCache>
                <c:ptCount val="1"/>
                <c:pt idx="0">
                  <c:v>HPC-Projec Cells (13ms)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'Cell Counts_10Hz_Score2016 '!$B$119:$F$119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'!$B$124:$F$124</c:f>
              <c:numCache>
                <c:formatCode>General</c:formatCode>
                <c:ptCount val="5"/>
                <c:pt idx="0">
                  <c:v>67.567567567567565</c:v>
                </c:pt>
                <c:pt idx="1">
                  <c:v>16.666666666666664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97-45B5-8C07-4C20F991F3DC}"/>
            </c:ext>
          </c:extLst>
        </c:ser>
        <c:ser>
          <c:idx val="5"/>
          <c:order val="5"/>
          <c:tx>
            <c:strRef>
              <c:f>'Cell Counts_10Hz_Score2016 '!$A$125</c:f>
              <c:strCache>
                <c:ptCount val="1"/>
                <c:pt idx="0">
                  <c:v>All Cells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'Cell Counts_10Hz_Score2016 '!$B$119:$F$119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'!$B$125:$F$125</c:f>
              <c:numCache>
                <c:formatCode>General</c:formatCode>
                <c:ptCount val="5"/>
                <c:pt idx="0">
                  <c:v>59.230769230769234</c:v>
                </c:pt>
                <c:pt idx="1">
                  <c:v>7.0063694267515926</c:v>
                </c:pt>
                <c:pt idx="2">
                  <c:v>5.3030303030303028</c:v>
                </c:pt>
                <c:pt idx="3">
                  <c:v>4.8780487804878048</c:v>
                </c:pt>
                <c:pt idx="4">
                  <c:v>9.252669039145907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B97-45B5-8C07-4C20F991F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08584"/>
        <c:axId val="254108976"/>
      </c:barChart>
      <c:catAx>
        <c:axId val="2541085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8976"/>
        <c:crosses val="autoZero"/>
        <c:auto val="1"/>
        <c:lblAlgn val="ctr"/>
        <c:lblOffset val="100"/>
        <c:noMultiLvlLbl val="0"/>
      </c:catAx>
      <c:valAx>
        <c:axId val="254108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8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Counts_10Hz_Score2016 '!$B$143</c:f>
              <c:strCache>
                <c:ptCount val="1"/>
                <c:pt idx="0">
                  <c:v>ALL speed cells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E14-4CCB-830E-2BB20C9D4DCD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E14-4CCB-830E-2BB20C9D4DCD}"/>
              </c:ext>
            </c:extLst>
          </c:dPt>
          <c:cat>
            <c:strRef>
              <c:f>'Cell Counts_10Hz_Score2016 '!$A$144:$A$146</c:f>
              <c:strCache>
                <c:ptCount val="3"/>
                <c:pt idx="0">
                  <c:v>HPC-Projec Cells (12ms)</c:v>
                </c:pt>
                <c:pt idx="1">
                  <c:v>HPC-Projec Cells (11ms)</c:v>
                </c:pt>
                <c:pt idx="2">
                  <c:v>HPC-Projec Cells (10ms)</c:v>
                </c:pt>
              </c:strCache>
            </c:strRef>
          </c:cat>
          <c:val>
            <c:numRef>
              <c:f>'Cell Counts_10Hz_Score2016 '!$B$144:$B$146</c:f>
              <c:numCache>
                <c:formatCode>General</c:formatCode>
                <c:ptCount val="3"/>
                <c:pt idx="0">
                  <c:v>45</c:v>
                </c:pt>
                <c:pt idx="1">
                  <c:v>41</c:v>
                </c:pt>
                <c:pt idx="2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14-4CCB-830E-2BB20C9D4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09760"/>
        <c:axId val="254110152"/>
      </c:barChart>
      <c:catAx>
        <c:axId val="2541097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0152"/>
        <c:crosses val="autoZero"/>
        <c:auto val="1"/>
        <c:lblAlgn val="ctr"/>
        <c:lblOffset val="100"/>
        <c:noMultiLvlLbl val="0"/>
      </c:catAx>
      <c:valAx>
        <c:axId val="254110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Speed Cells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09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Counts_10Hz_Score2016 '!$D$143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0000FF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A7-49FA-9669-E64D085114A0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A7-49FA-9669-E64D085114A0}"/>
              </c:ext>
            </c:extLst>
          </c:dPt>
          <c:cat>
            <c:strRef>
              <c:f>'Cell Counts_10Hz_Score2016 '!$A$144:$A$146</c:f>
              <c:strCache>
                <c:ptCount val="3"/>
                <c:pt idx="0">
                  <c:v>HPC-Projec Cells (12ms)</c:v>
                </c:pt>
                <c:pt idx="1">
                  <c:v>HPC-Projec Cells (11ms)</c:v>
                </c:pt>
                <c:pt idx="2">
                  <c:v>HPC-Projec Cells (10ms)</c:v>
                </c:pt>
              </c:strCache>
            </c:strRef>
          </c:cat>
          <c:val>
            <c:numRef>
              <c:f>'Cell Counts_10Hz_Score2016 '!$D$144:$D$146</c:f>
              <c:numCache>
                <c:formatCode>General</c:formatCode>
                <c:ptCount val="3"/>
                <c:pt idx="0">
                  <c:v>29.411764705882355</c:v>
                </c:pt>
                <c:pt idx="1">
                  <c:v>28.671328671328673</c:v>
                </c:pt>
                <c:pt idx="2">
                  <c:v>25.217391304347824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7-49FA-9669-E64D08511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10936"/>
        <c:axId val="254111328"/>
      </c:barChart>
      <c:catAx>
        <c:axId val="254110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1328"/>
        <c:crosses val="autoZero"/>
        <c:auto val="1"/>
        <c:lblAlgn val="ctr"/>
        <c:lblOffset val="100"/>
        <c:noMultiLvlLbl val="0"/>
      </c:catAx>
      <c:valAx>
        <c:axId val="254111328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0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Responsive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Counts_5Hz_Score2016'!$A$10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Counts_5Hz_Score2016'!$B$9:$F$9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Counts_5Hz_Score2016'!$B$10:$F$10</c:f>
              <c:numCache>
                <c:formatCode>0.00</c:formatCode>
                <c:ptCount val="5"/>
                <c:pt idx="0">
                  <c:v>70.588235294117652</c:v>
                </c:pt>
                <c:pt idx="1">
                  <c:v>18.918918918918919</c:v>
                </c:pt>
                <c:pt idx="2">
                  <c:v>16.666666666666664</c:v>
                </c:pt>
                <c:pt idx="3">
                  <c:v>20</c:v>
                </c:pt>
                <c:pt idx="4">
                  <c:v>19.117647058823529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93-4130-B72D-1B01ABBF6DE5}"/>
            </c:ext>
          </c:extLst>
        </c:ser>
        <c:ser>
          <c:idx val="1"/>
          <c:order val="1"/>
          <c:tx>
            <c:strRef>
              <c:f>'Cell Counts_5Hz_Score2016'!$A$11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D7D7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Counts_5Hz_Score2016'!$B$9:$F$9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Counts_5Hz_Score2016'!$B$11:$F$11</c:f>
              <c:numCache>
                <c:formatCode>0.00</c:formatCode>
                <c:ptCount val="5"/>
                <c:pt idx="0">
                  <c:v>29.411764705882355</c:v>
                </c:pt>
                <c:pt idx="1">
                  <c:v>81.081081081081081</c:v>
                </c:pt>
                <c:pt idx="2">
                  <c:v>83.333333333333343</c:v>
                </c:pt>
                <c:pt idx="3">
                  <c:v>80</c:v>
                </c:pt>
                <c:pt idx="4">
                  <c:v>80.882352941176478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93-4130-B72D-1B01ABBF6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211144"/>
        <c:axId val="312214280"/>
      </c:barChart>
      <c:catAx>
        <c:axId val="312211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4280"/>
        <c:crosses val="autoZero"/>
        <c:auto val="1"/>
        <c:lblAlgn val="ctr"/>
        <c:lblOffset val="100"/>
        <c:noMultiLvlLbl val="0"/>
      </c:catAx>
      <c:valAx>
        <c:axId val="312214280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114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Counts_10Hz_Score2016 '!$A$130</c:f>
              <c:strCache>
                <c:ptCount val="1"/>
                <c:pt idx="0">
                  <c:v>All Cells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'!$B$129:$F$129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'!$B$130:$F$130</c:f>
              <c:numCache>
                <c:formatCode>General</c:formatCode>
                <c:ptCount val="5"/>
                <c:pt idx="0">
                  <c:v>59.230769230769234</c:v>
                </c:pt>
                <c:pt idx="1">
                  <c:v>7.0063694267515926</c:v>
                </c:pt>
                <c:pt idx="2">
                  <c:v>5.3030303030303028</c:v>
                </c:pt>
                <c:pt idx="3">
                  <c:v>4.8780487804878048</c:v>
                </c:pt>
                <c:pt idx="4">
                  <c:v>9.252669039145907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8-44A7-9744-813BA47CC798}"/>
            </c:ext>
          </c:extLst>
        </c:ser>
        <c:ser>
          <c:idx val="2"/>
          <c:order val="1"/>
          <c:tx>
            <c:strRef>
              <c:f>'Cell Counts_10Hz_Score2016 '!$A$132</c:f>
              <c:strCache>
                <c:ptCount val="1"/>
                <c:pt idx="0">
                  <c:v>HPC-Projec Cells (12ms)</c:v>
                </c:pt>
              </c:strCache>
            </c:strRef>
          </c:tx>
          <c:spPr>
            <a:solidFill>
              <a:srgbClr val="64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'!$B$129:$F$129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'!$B$132:$F$132</c:f>
              <c:numCache>
                <c:formatCode>General</c:formatCode>
                <c:ptCount val="5"/>
                <c:pt idx="0">
                  <c:v>65.714285714285708</c:v>
                </c:pt>
                <c:pt idx="1">
                  <c:v>17.142857142857142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8-44A7-9744-813BA47CC798}"/>
            </c:ext>
          </c:extLst>
        </c:ser>
        <c:ser>
          <c:idx val="3"/>
          <c:order val="2"/>
          <c:tx>
            <c:strRef>
              <c:f>'Cell Counts_10Hz_Score2016 '!$A$133</c:f>
              <c:strCache>
                <c:ptCount val="1"/>
                <c:pt idx="0">
                  <c:v>HPC-Projec Cells (11ms)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'!$B$129:$F$129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'!$B$133:$F$133</c:f>
              <c:numCache>
                <c:formatCode>General</c:formatCode>
                <c:ptCount val="5"/>
                <c:pt idx="0">
                  <c:v>71.875</c:v>
                </c:pt>
                <c:pt idx="1">
                  <c:v>15.151515151515152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16.949152542372879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718-44A7-9744-813BA47CC798}"/>
            </c:ext>
          </c:extLst>
        </c:ser>
        <c:ser>
          <c:idx val="4"/>
          <c:order val="3"/>
          <c:tx>
            <c:strRef>
              <c:f>'Cell Counts_10Hz_Score2016 '!$A$134</c:f>
              <c:strCache>
                <c:ptCount val="1"/>
                <c:pt idx="0">
                  <c:v>HPC-Projec Cells (10ms)</c:v>
                </c:pt>
              </c:strCache>
            </c:strRef>
          </c:tx>
          <c:spPr>
            <a:solidFill>
              <a:srgbClr val="FF8282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'!$B$129:$F$129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'!$B$134:$F$134</c:f>
              <c:numCache>
                <c:formatCode>General</c:formatCode>
                <c:ptCount val="5"/>
                <c:pt idx="0">
                  <c:v>72</c:v>
                </c:pt>
                <c:pt idx="1">
                  <c:v>17.391304347826086</c:v>
                </c:pt>
                <c:pt idx="2">
                  <c:v>9.0909090909090917</c:v>
                </c:pt>
                <c:pt idx="3">
                  <c:v>22.222222222222221</c:v>
                </c:pt>
                <c:pt idx="4">
                  <c:v>8.1632653061224492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718-44A7-9744-813BA47CC798}"/>
            </c:ext>
          </c:extLst>
        </c:ser>
        <c:ser>
          <c:idx val="5"/>
          <c:order val="4"/>
          <c:tx>
            <c:strRef>
              <c:f>'Cell Counts_10Hz_Score2016 '!$A$135</c:f>
              <c:strCache>
                <c:ptCount val="1"/>
                <c:pt idx="0">
                  <c:v>HPC-Projec Cells (9ms)</c:v>
                </c:pt>
              </c:strCache>
            </c:strRef>
          </c:tx>
          <c:spPr>
            <a:solidFill>
              <a:srgbClr val="FFDCDC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Counts_10Hz_Score2016 '!$B$129:$F$129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Counts_10Hz_Score2016 '!$B$135:$F$135</c:f>
              <c:numCache>
                <c:formatCode>General</c:formatCode>
                <c:ptCount val="5"/>
                <c:pt idx="0">
                  <c:v>61.538461538461497</c:v>
                </c:pt>
                <c:pt idx="1">
                  <c:v>50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18-44A7-9744-813BA47CC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4112112"/>
        <c:axId val="254112504"/>
      </c:barChart>
      <c:catAx>
        <c:axId val="254112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2504"/>
        <c:crosses val="autoZero"/>
        <c:auto val="1"/>
        <c:lblAlgn val="ctr"/>
        <c:lblOffset val="100"/>
        <c:noMultiLvlLbl val="0"/>
      </c:catAx>
      <c:valAx>
        <c:axId val="2541125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'Cell Counts_10Hz_Score2016 '!$B$129</c:f>
              <c:strCache>
                <c:ptCount val="1"/>
                <c:pt idx="0">
                  <c:v>Fast-Spiking Cells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'Cell Counts_10Hz_Score2016 '!$A$130:$A$135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Counts_10Hz_Score2016 '!$B$130:$B$135</c:f>
              <c:numCache>
                <c:formatCode>General</c:formatCode>
                <c:ptCount val="6"/>
                <c:pt idx="0">
                  <c:v>59.230769230769234</c:v>
                </c:pt>
                <c:pt idx="1">
                  <c:v>67.567567567567565</c:v>
                </c:pt>
                <c:pt idx="2">
                  <c:v>65.714285714285708</c:v>
                </c:pt>
                <c:pt idx="3">
                  <c:v>71.875</c:v>
                </c:pt>
                <c:pt idx="4">
                  <c:v>72</c:v>
                </c:pt>
                <c:pt idx="5">
                  <c:v>61.538461538461497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15-4A13-8ACB-4F196FDCDD7E}"/>
            </c:ext>
          </c:extLst>
        </c:ser>
        <c:ser>
          <c:idx val="1"/>
          <c:order val="1"/>
          <c:tx>
            <c:strRef>
              <c:f>'Cell Counts_10Hz_Score2016 '!$C$129</c:f>
              <c:strCache>
                <c:ptCount val="1"/>
                <c:pt idx="0">
                  <c:v>Grid Cells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'Cell Counts_10Hz_Score2016 '!$A$130:$A$135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Counts_10Hz_Score2016 '!$C$130:$C$135</c:f>
              <c:numCache>
                <c:formatCode>General</c:formatCode>
                <c:ptCount val="6"/>
                <c:pt idx="0">
                  <c:v>7.0063694267515926</c:v>
                </c:pt>
                <c:pt idx="1">
                  <c:v>16.666666666666664</c:v>
                </c:pt>
                <c:pt idx="2">
                  <c:v>17.142857142857142</c:v>
                </c:pt>
                <c:pt idx="3">
                  <c:v>15.151515151515152</c:v>
                </c:pt>
                <c:pt idx="4">
                  <c:v>17.391304347826086</c:v>
                </c:pt>
                <c:pt idx="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15-4A13-8ACB-4F196FDCDD7E}"/>
            </c:ext>
          </c:extLst>
        </c:ser>
        <c:ser>
          <c:idx val="2"/>
          <c:order val="2"/>
          <c:tx>
            <c:strRef>
              <c:f>'Cell Counts_10Hz_Score2016 '!$D$129</c:f>
              <c:strCache>
                <c:ptCount val="1"/>
                <c:pt idx="0">
                  <c:v> Head Direction Cells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'Cell Counts_10Hz_Score2016 '!$A$130:$A$135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Counts_10Hz_Score2016 '!$D$130:$D$135</c:f>
              <c:numCache>
                <c:formatCode>General</c:formatCode>
                <c:ptCount val="6"/>
                <c:pt idx="0">
                  <c:v>5.3030303030303028</c:v>
                </c:pt>
                <c:pt idx="1">
                  <c:v>16.666666666666664</c:v>
                </c:pt>
                <c:pt idx="2">
                  <c:v>16.666666666666664</c:v>
                </c:pt>
                <c:pt idx="3">
                  <c:v>16.666666666666664</c:v>
                </c:pt>
                <c:pt idx="4">
                  <c:v>9.0909090909090917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15-4A13-8ACB-4F196FDCDD7E}"/>
            </c:ext>
          </c:extLst>
        </c:ser>
        <c:ser>
          <c:idx val="3"/>
          <c:order val="3"/>
          <c:tx>
            <c:strRef>
              <c:f>'Cell Counts_10Hz_Score2016 '!$E$129</c:f>
              <c:strCache>
                <c:ptCount val="1"/>
                <c:pt idx="0">
                  <c:v>Border Cells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'Cell Counts_10Hz_Score2016 '!$A$130:$A$135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Counts_10Hz_Score2016 '!$E$130:$E$135</c:f>
              <c:numCache>
                <c:formatCode>General</c:formatCode>
                <c:ptCount val="6"/>
                <c:pt idx="0">
                  <c:v>4.8780487804878048</c:v>
                </c:pt>
                <c:pt idx="1">
                  <c:v>22.222222222222221</c:v>
                </c:pt>
                <c:pt idx="2">
                  <c:v>22.222222222222221</c:v>
                </c:pt>
                <c:pt idx="3">
                  <c:v>22.222222222222221</c:v>
                </c:pt>
                <c:pt idx="4">
                  <c:v>22.222222222222221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15-4A13-8ACB-4F196FDCDD7E}"/>
            </c:ext>
          </c:extLst>
        </c:ser>
        <c:ser>
          <c:idx val="4"/>
          <c:order val="4"/>
          <c:tx>
            <c:strRef>
              <c:f>'Cell Counts_10Hz_Score2016 '!$F$129</c:f>
              <c:strCache>
                <c:ptCount val="1"/>
                <c:pt idx="0">
                  <c:v>Unknown Cells</c:v>
                </c:pt>
              </c:strCache>
            </c:strRef>
          </c:tx>
          <c:spPr>
            <a:ln w="28575" cap="rnd">
              <a:solidFill>
                <a:schemeClr val="bg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'Cell Counts_10Hz_Score2016 '!$A$130:$A$135</c:f>
              <c:strCache>
                <c:ptCount val="6"/>
                <c:pt idx="0">
                  <c:v>All Cells</c:v>
                </c:pt>
                <c:pt idx="1">
                  <c:v>HPC-Projec Cells (13ms)</c:v>
                </c:pt>
                <c:pt idx="2">
                  <c:v>HPC-Projec Cells (12ms)</c:v>
                </c:pt>
                <c:pt idx="3">
                  <c:v>HPC-Projec Cells (11ms)</c:v>
                </c:pt>
                <c:pt idx="4">
                  <c:v>HPC-Projec Cells (10ms)</c:v>
                </c:pt>
                <c:pt idx="5">
                  <c:v>HPC-Projec Cells (9ms)</c:v>
                </c:pt>
              </c:strCache>
            </c:strRef>
          </c:cat>
          <c:val>
            <c:numRef>
              <c:f>'Cell Counts_10Hz_Score2016 '!$F$130:$F$135</c:f>
              <c:numCache>
                <c:formatCode>General</c:formatCode>
                <c:ptCount val="6"/>
                <c:pt idx="0">
                  <c:v>9.252669039145907</c:v>
                </c:pt>
                <c:pt idx="1">
                  <c:v>18.75</c:v>
                </c:pt>
                <c:pt idx="2">
                  <c:v>18.75</c:v>
                </c:pt>
                <c:pt idx="3">
                  <c:v>16.949152542372879</c:v>
                </c:pt>
                <c:pt idx="4">
                  <c:v>8.1632653061224492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15-4A13-8ACB-4F196FDCD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113288"/>
        <c:axId val="254113680"/>
      </c:lineChart>
      <c:catAx>
        <c:axId val="254113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3680"/>
        <c:crosses val="autoZero"/>
        <c:auto val="1"/>
        <c:lblAlgn val="ctr"/>
        <c:lblOffset val="100"/>
        <c:noMultiLvlLbl val="0"/>
      </c:catAx>
      <c:valAx>
        <c:axId val="254113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3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'Cell Counts_10Hz_Score2016 '!$D$157</c:f>
              <c:strCache>
                <c:ptCount val="1"/>
                <c:pt idx="0">
                  <c:v>%</c:v>
                </c:pt>
              </c:strCache>
            </c:strRef>
          </c:tx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45-4A3F-B5C8-B6F44722BDE1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145-4A3F-B5C8-B6F44722BDE1}"/>
              </c:ext>
            </c:extLst>
          </c:dPt>
          <c:cat>
            <c:strRef>
              <c:f>'Cell Counts_10Hz_Score2016 '!$A$158:$A$162</c:f>
              <c:strCache>
                <c:ptCount val="5"/>
                <c:pt idx="0">
                  <c:v>HPC-Projec Cells (9ms)</c:v>
                </c:pt>
                <c:pt idx="1">
                  <c:v>HPC-Projec Cells (10ms)</c:v>
                </c:pt>
                <c:pt idx="2">
                  <c:v>HPC-Projec Cells (11ms)</c:v>
                </c:pt>
                <c:pt idx="3">
                  <c:v>HPC-Projec Cells (12ms)</c:v>
                </c:pt>
                <c:pt idx="4">
                  <c:v>HPC-Projec Cells (13ms)</c:v>
                </c:pt>
              </c:strCache>
            </c:strRef>
          </c:cat>
          <c:val>
            <c:numRef>
              <c:f>'Cell Counts_10Hz_Score2016 '!$D$158:$D$162</c:f>
              <c:numCache>
                <c:formatCode>General</c:formatCode>
                <c:ptCount val="5"/>
                <c:pt idx="0">
                  <c:v>22.727272727272727</c:v>
                </c:pt>
                <c:pt idx="1">
                  <c:v>24.786324786324787</c:v>
                </c:pt>
                <c:pt idx="2">
                  <c:v>28.671328671328673</c:v>
                </c:pt>
                <c:pt idx="3">
                  <c:v>29.032258064516132</c:v>
                </c:pt>
                <c:pt idx="4">
                  <c:v>29.746835443037973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145-4A3F-B5C8-B6F44722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114464"/>
        <c:axId val="254114856"/>
      </c:lineChart>
      <c:catAx>
        <c:axId val="254114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4856"/>
        <c:crosses val="autoZero"/>
        <c:auto val="1"/>
        <c:lblAlgn val="ctr"/>
        <c:lblOffset val="100"/>
        <c:noMultiLvlLbl val="0"/>
      </c:catAx>
      <c:valAx>
        <c:axId val="254114856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411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D55-4826-9C95-BD4A6192D07E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D55-4826-9C95-BD4A6192D07E}"/>
              </c:ext>
            </c:extLst>
          </c:dPt>
          <c:cat>
            <c:strRef>
              <c:f>'Cell Counts_10Hz_Score2016 '!$A$167:$A$171</c:f>
              <c:strCache>
                <c:ptCount val="5"/>
                <c:pt idx="0">
                  <c:v>HPC-Projec Cells (13ms)</c:v>
                </c:pt>
                <c:pt idx="1">
                  <c:v>HPC-Projec Cells (12ms)</c:v>
                </c:pt>
                <c:pt idx="2">
                  <c:v>HPC-Projec Cells (11ms)</c:v>
                </c:pt>
                <c:pt idx="3">
                  <c:v>HPC-Projec Cells (10ms)</c:v>
                </c:pt>
                <c:pt idx="4">
                  <c:v>HPC-Projec Cells (9ms)</c:v>
                </c:pt>
              </c:strCache>
            </c:strRef>
          </c:cat>
          <c:val>
            <c:numRef>
              <c:f>'Cell Counts_10Hz_Score2016 '!$D$167:$D$171</c:f>
              <c:numCache>
                <c:formatCode>General</c:formatCode>
                <c:ptCount val="5"/>
                <c:pt idx="0">
                  <c:v>29.746835443037973</c:v>
                </c:pt>
                <c:pt idx="1">
                  <c:v>29.032258064516132</c:v>
                </c:pt>
                <c:pt idx="2">
                  <c:v>28.671328671328673</c:v>
                </c:pt>
                <c:pt idx="3">
                  <c:v>24.786324786324787</c:v>
                </c:pt>
                <c:pt idx="4">
                  <c:v>22.727272727272727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D55-4826-9C95-BD4A6192D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585432"/>
        <c:axId val="316585824"/>
      </c:lineChart>
      <c:catAx>
        <c:axId val="316585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5824"/>
        <c:crosses val="autoZero"/>
        <c:auto val="1"/>
        <c:lblAlgn val="ctr"/>
        <c:lblOffset val="100"/>
        <c:noMultiLvlLbl val="0"/>
      </c:catAx>
      <c:valAx>
        <c:axId val="31658582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'Cell Counts_10Hz_Score2016 '!$A$167:$A$172</c:f>
              <c:strCache>
                <c:ptCount val="6"/>
                <c:pt idx="0">
                  <c:v>HPC-Projec Cells (13ms)</c:v>
                </c:pt>
                <c:pt idx="1">
                  <c:v>HPC-Projec Cells (12ms)</c:v>
                </c:pt>
                <c:pt idx="2">
                  <c:v>HPC-Projec Cells (11ms)</c:v>
                </c:pt>
                <c:pt idx="3">
                  <c:v>HPC-Projec Cells (10ms)</c:v>
                </c:pt>
                <c:pt idx="4">
                  <c:v>HPC-Projec Cells (9ms)</c:v>
                </c:pt>
                <c:pt idx="5">
                  <c:v>HPC-Projec Cells (8ms)</c:v>
                </c:pt>
              </c:strCache>
            </c:strRef>
          </c:tx>
          <c:spPr>
            <a:ln w="38100" cap="rnd">
              <a:solidFill>
                <a:srgbClr val="0000FF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0000"/>
              </a:solidFill>
              <a:ln w="952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3C-400C-8FCF-B14493028251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000000"/>
                </a:solidFill>
                <a:ln w="9525">
                  <a:solidFill>
                    <a:schemeClr val="tx1"/>
                  </a:solidFill>
                </a:ln>
                <a:effectLst/>
              </c:spPr>
            </c:marker>
            <c:bubble3D val="0"/>
            <c:spPr>
              <a:ln w="38100" cap="rnd">
                <a:solidFill>
                  <a:srgbClr val="0000FF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3C-400C-8FCF-B14493028251}"/>
              </c:ext>
            </c:extLst>
          </c:dPt>
          <c:cat>
            <c:strRef>
              <c:f>'Cell Counts_10Hz_Score2016 '!$A$167:$A$172</c:f>
              <c:strCache>
                <c:ptCount val="6"/>
                <c:pt idx="0">
                  <c:v>HPC-Projec Cells (13ms)</c:v>
                </c:pt>
                <c:pt idx="1">
                  <c:v>HPC-Projec Cells (12ms)</c:v>
                </c:pt>
                <c:pt idx="2">
                  <c:v>HPC-Projec Cells (11ms)</c:v>
                </c:pt>
                <c:pt idx="3">
                  <c:v>HPC-Projec Cells (10ms)</c:v>
                </c:pt>
                <c:pt idx="4">
                  <c:v>HPC-Projec Cells (9ms)</c:v>
                </c:pt>
                <c:pt idx="5">
                  <c:v>HPC-Projec Cells (8ms)</c:v>
                </c:pt>
              </c:strCache>
            </c:strRef>
          </c:cat>
          <c:val>
            <c:numRef>
              <c:f>'Cell Counts_10Hz_Score2016 '!$D$167:$D$172</c:f>
              <c:numCache>
                <c:formatCode>General</c:formatCode>
                <c:ptCount val="6"/>
                <c:pt idx="0">
                  <c:v>29.746835443037973</c:v>
                </c:pt>
                <c:pt idx="1">
                  <c:v>29.032258064516132</c:v>
                </c:pt>
                <c:pt idx="2">
                  <c:v>28.671328671328673</c:v>
                </c:pt>
                <c:pt idx="3">
                  <c:v>24.786324786324787</c:v>
                </c:pt>
                <c:pt idx="4">
                  <c:v>22.727272727272727</c:v>
                </c:pt>
                <c:pt idx="5">
                  <c:v>11.111111111111111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3C-400C-8FCF-B14493028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585432"/>
        <c:axId val="316585824"/>
      </c:lineChart>
      <c:catAx>
        <c:axId val="3165854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5824"/>
        <c:crosses val="autoZero"/>
        <c:auto val="1"/>
        <c:lblAlgn val="ctr"/>
        <c:lblOffset val="100"/>
        <c:noMultiLvlLbl val="0"/>
      </c:catAx>
      <c:valAx>
        <c:axId val="316585824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Speed Cells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D44-4DA5-BDC2-4486DE7D7795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D44-4DA5-BDC2-4486DE7D7795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D44-4DA5-BDC2-4486DE7D7795}"/>
              </c:ext>
            </c:extLst>
          </c:dPt>
          <c:dPt>
            <c:idx val="3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D44-4DA5-BDC2-4486DE7D7795}"/>
              </c:ext>
            </c:extLst>
          </c:dPt>
          <c:dPt>
            <c:idx val="4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D44-4DA5-BDC2-4486DE7D7795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D44-4DA5-BDC2-4486DE7D7795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FD44-4DA5-BDC2-4486DE7D7795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FD44-4DA5-BDC2-4486DE7D7795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FD44-4DA5-BDC2-4486DE7D7795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FD44-4DA5-BDC2-4486DE7D7795}"/>
              </c:ext>
            </c:extLst>
          </c:dPt>
          <c:val>
            <c:numRef>
              <c:f>'HPC-projecting Cake_11ms_10Hz'!$B$17:$K$17</c:f>
              <c:numCache>
                <c:formatCode>General</c:formatCode>
                <c:ptCount val="10"/>
                <c:pt idx="0">
                  <c:v>54</c:v>
                </c:pt>
                <c:pt idx="1">
                  <c:v>14</c:v>
                </c:pt>
                <c:pt idx="2">
                  <c:v>19</c:v>
                </c:pt>
                <c:pt idx="3">
                  <c:v>4</c:v>
                </c:pt>
                <c:pt idx="4">
                  <c:v>5</c:v>
                </c:pt>
                <c:pt idx="5">
                  <c:v>28</c:v>
                </c:pt>
                <c:pt idx="6">
                  <c:v>2</c:v>
                </c:pt>
                <c:pt idx="7">
                  <c:v>10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D44-4DA5-BDC2-4486DE7D7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9E-4BD3-A121-3D1D987A6C6F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9E-4BD3-A121-3D1D987A6C6F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9E-4BD3-A121-3D1D987A6C6F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09E-4BD3-A121-3D1D987A6C6F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09E-4BD3-A121-3D1D987A6C6F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09E-4BD3-A121-3D1D987A6C6F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09E-4BD3-A121-3D1D987A6C6F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09E-4BD3-A121-3D1D987A6C6F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09E-4BD3-A121-3D1D987A6C6F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09E-4BD3-A121-3D1D987A6C6F}"/>
              </c:ext>
            </c:extLst>
          </c:dPt>
          <c:cat>
            <c:strRef>
              <c:f>'HPC-projecting Cake_11ms_10Hz'!$B$41:$F$41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'HPC-projecting Cake_11ms_10Hz'!$B$42:$F$42</c:f>
              <c:numCache>
                <c:formatCode>General</c:formatCode>
                <c:ptCount val="5"/>
                <c:pt idx="0">
                  <c:v>19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09E-4BD3-A121-3D1D987A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1EE-4E61-A91C-E215A996A6B3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1EE-4E61-A91C-E215A996A6B3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EE-4E61-A91C-E215A996A6B3}"/>
              </c:ext>
            </c:extLst>
          </c:dPt>
          <c:dPt>
            <c:idx val="3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1EE-4E61-A91C-E215A996A6B3}"/>
              </c:ext>
            </c:extLst>
          </c:dPt>
          <c:dPt>
            <c:idx val="4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1EE-4E61-A91C-E215A996A6B3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1EE-4E61-A91C-E215A996A6B3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D1EE-4E61-A91C-E215A996A6B3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D1EE-4E61-A91C-E215A996A6B3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D1EE-4E61-A91C-E215A996A6B3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D1EE-4E61-A91C-E215A996A6B3}"/>
              </c:ext>
            </c:extLst>
          </c:dPt>
          <c:val>
            <c:numRef>
              <c:f>'HPC-projecting Cake_12ms_10Hz'!$B$17:$K$17</c:f>
              <c:numCache>
                <c:formatCode>General</c:formatCode>
                <c:ptCount val="10"/>
                <c:pt idx="0">
                  <c:v>57</c:v>
                </c:pt>
                <c:pt idx="1">
                  <c:v>16</c:v>
                </c:pt>
                <c:pt idx="2">
                  <c:v>19</c:v>
                </c:pt>
                <c:pt idx="3">
                  <c:v>7</c:v>
                </c:pt>
                <c:pt idx="4">
                  <c:v>6</c:v>
                </c:pt>
                <c:pt idx="5">
                  <c:v>29</c:v>
                </c:pt>
                <c:pt idx="6">
                  <c:v>2</c:v>
                </c:pt>
                <c:pt idx="7">
                  <c:v>10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1EE-4E61-A91C-E215A996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AE5-4902-BC08-6458C47FC8AD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AE5-4902-BC08-6458C47FC8AD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AE5-4902-BC08-6458C47FC8AD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AE5-4902-BC08-6458C47FC8AD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AE5-4902-BC08-6458C47FC8AD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AE5-4902-BC08-6458C47FC8AD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AE5-4902-BC08-6458C47FC8AD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AE5-4902-BC08-6458C47FC8AD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AE5-4902-BC08-6458C47FC8AD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AE5-4902-BC08-6458C47FC8AD}"/>
              </c:ext>
            </c:extLst>
          </c:dPt>
          <c:cat>
            <c:strRef>
              <c:f>'HPC-projecting Cake_12ms_10Hz'!$B$41:$F$41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'HPC-projecting Cake_12ms_10Hz'!$B$42:$F$42</c:f>
              <c:numCache>
                <c:formatCode>General</c:formatCode>
                <c:ptCount val="5"/>
                <c:pt idx="0">
                  <c:v>19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AE5-4902-BC08-6458C47FC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'HPC-projecting Cake_12ms_10Hz'!$A$70</c:f>
              <c:strCache>
                <c:ptCount val="1"/>
                <c:pt idx="0">
                  <c:v>%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84-472C-9CE7-24FC73704E12}"/>
              </c:ext>
            </c:extLst>
          </c:dPt>
          <c:dPt>
            <c:idx val="1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84-472C-9CE7-24FC73704E12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84-472C-9CE7-24FC73704E12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84-472C-9CE7-24FC73704E12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84-472C-9CE7-24FC73704E12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84-472C-9CE7-24FC73704E12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84-472C-9CE7-24FC73704E12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884-472C-9CE7-24FC73704E12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884-472C-9CE7-24FC73704E12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884-472C-9CE7-24FC73704E12}"/>
              </c:ext>
            </c:extLst>
          </c:dPt>
          <c:cat>
            <c:multiLvlStrRef>
              <c:f>'HPC-projecting Cake_12ms_10Hz'!$B$68:$G$69</c:f>
              <c:multiLvlStrCache>
                <c:ptCount val="6"/>
                <c:lvl>
                  <c:pt idx="0">
                    <c:v>35</c:v>
                  </c:pt>
                  <c:pt idx="1">
                    <c:v>35</c:v>
                  </c:pt>
                  <c:pt idx="2">
                    <c:v>12</c:v>
                  </c:pt>
                  <c:pt idx="3">
                    <c:v>9</c:v>
                  </c:pt>
                  <c:pt idx="4">
                    <c:v>64</c:v>
                  </c:pt>
                  <c:pt idx="5">
                    <c:v>155</c:v>
                  </c:pt>
                </c:lvl>
                <c:lvl>
                  <c:pt idx="0">
                    <c:v>Fast-Spiking Cells</c:v>
                  </c:pt>
                  <c:pt idx="1">
                    <c:v>Grid Cells</c:v>
                  </c:pt>
                  <c:pt idx="2">
                    <c:v>Head Direction Cells</c:v>
                  </c:pt>
                  <c:pt idx="3">
                    <c:v>Border Cells</c:v>
                  </c:pt>
                  <c:pt idx="4">
                    <c:v>Unknown Cells</c:v>
                  </c:pt>
                </c:lvl>
              </c:multiLvlStrCache>
            </c:multiLvlStrRef>
          </c:cat>
          <c:val>
            <c:numRef>
              <c:f>'HPC-projecting Cake_12ms_10Hz'!$B$70:$G$70</c:f>
              <c:numCache>
                <c:formatCode>0%</c:formatCode>
                <c:ptCount val="6"/>
                <c:pt idx="0">
                  <c:v>0.22580645161290322</c:v>
                </c:pt>
                <c:pt idx="1">
                  <c:v>0.22580645161290322</c:v>
                </c:pt>
                <c:pt idx="2">
                  <c:v>7.7419354838709681E-2</c:v>
                </c:pt>
                <c:pt idx="3">
                  <c:v>5.8064516129032261E-2</c:v>
                </c:pt>
                <c:pt idx="4">
                  <c:v>0.41290322580645161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884-472C-9CE7-24FC73704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Non-Responsive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Counts_5Hz_Score2016'!$A$92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Counts_5Hz_Score2016'!$B$91:$F$91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Counts_5Hz_Score2016'!$B$92:$F$92</c:f>
              <c:numCache>
                <c:formatCode>0.00</c:formatCode>
                <c:ptCount val="5"/>
                <c:pt idx="0">
                  <c:v>51.898734177215189</c:v>
                </c:pt>
                <c:pt idx="1">
                  <c:v>3.3333333333333335</c:v>
                </c:pt>
                <c:pt idx="2">
                  <c:v>4.1666666666666661</c:v>
                </c:pt>
                <c:pt idx="3">
                  <c:v>0</c:v>
                </c:pt>
                <c:pt idx="4">
                  <c:v>6.103286384976526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4D-4684-BD9C-CB354606F6EE}"/>
            </c:ext>
          </c:extLst>
        </c:ser>
        <c:ser>
          <c:idx val="1"/>
          <c:order val="1"/>
          <c:tx>
            <c:strRef>
              <c:f>'Cell Counts_5Hz_Score2016'!$A$93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D7D7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Counts_5Hz_Score2016'!$B$91:$F$91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Counts_5Hz_Score2016'!$B$93:$F$93</c:f>
              <c:numCache>
                <c:formatCode>0.00</c:formatCode>
                <c:ptCount val="5"/>
                <c:pt idx="0">
                  <c:v>48.101265822784811</c:v>
                </c:pt>
                <c:pt idx="1">
                  <c:v>96.666666666666671</c:v>
                </c:pt>
                <c:pt idx="2">
                  <c:v>95.833333333333343</c:v>
                </c:pt>
                <c:pt idx="3">
                  <c:v>100</c:v>
                </c:pt>
                <c:pt idx="4">
                  <c:v>93.896713615023472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4D-4684-BD9C-CB354606F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213496"/>
        <c:axId val="312214672"/>
      </c:barChart>
      <c:catAx>
        <c:axId val="3122134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4672"/>
        <c:crosses val="autoZero"/>
        <c:auto val="1"/>
        <c:lblAlgn val="ctr"/>
        <c:lblOffset val="100"/>
        <c:noMultiLvlLbl val="0"/>
      </c:catAx>
      <c:valAx>
        <c:axId val="312214672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349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456-4907-B2C4-34F080EFBDC7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456-4907-B2C4-34F080EFBDC7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456-4907-B2C4-34F080EFBDC7}"/>
              </c:ext>
            </c:extLst>
          </c:dPt>
          <c:dPt>
            <c:idx val="3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56-4907-B2C4-34F080EFBDC7}"/>
              </c:ext>
            </c:extLst>
          </c:dPt>
          <c:dPt>
            <c:idx val="4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456-4907-B2C4-34F080EFBDC7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456-4907-B2C4-34F080EFBDC7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456-4907-B2C4-34F080EFBDC7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456-4907-B2C4-34F080EFBDC7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456-4907-B2C4-34F080EFBDC7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456-4907-B2C4-34F080EFBDC7}"/>
              </c:ext>
            </c:extLst>
          </c:dPt>
          <c:val>
            <c:numRef>
              <c:f>'HPC-projecting Cake_10ms_10Hz'!$B$17:$K$17</c:f>
              <c:numCache>
                <c:formatCode>General</c:formatCode>
                <c:ptCount val="10"/>
                <c:pt idx="0">
                  <c:v>47</c:v>
                </c:pt>
                <c:pt idx="1">
                  <c:v>7</c:v>
                </c:pt>
                <c:pt idx="2">
                  <c:v>15</c:v>
                </c:pt>
                <c:pt idx="3">
                  <c:v>5</c:v>
                </c:pt>
                <c:pt idx="4">
                  <c:v>4</c:v>
                </c:pt>
                <c:pt idx="5">
                  <c:v>19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456-4907-B2C4-34F080EFBD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06A-4CEC-B965-2E45C92CAC9A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06A-4CEC-B965-2E45C92CAC9A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06A-4CEC-B965-2E45C92CAC9A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06A-4CEC-B965-2E45C92CAC9A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06A-4CEC-B965-2E45C92CAC9A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06A-4CEC-B965-2E45C92CAC9A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06A-4CEC-B965-2E45C92CAC9A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06A-4CEC-B965-2E45C92CAC9A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06A-4CEC-B965-2E45C92CAC9A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06A-4CEC-B965-2E45C92CAC9A}"/>
              </c:ext>
            </c:extLst>
          </c:dPt>
          <c:cat>
            <c:strRef>
              <c:f>'HPC-projecting Cake_10ms_10Hz'!$B$41:$F$41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'HPC-projecting Cake_10ms_10Hz'!$B$42:$F$42</c:f>
              <c:numCache>
                <c:formatCode>General</c:formatCode>
                <c:ptCount val="5"/>
                <c:pt idx="0">
                  <c:v>15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06A-4CEC-B965-2E45C92CA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'HPC-projecting Cake_10ms_10Hz'!$A$70</c:f>
              <c:strCache>
                <c:ptCount val="1"/>
                <c:pt idx="0">
                  <c:v>%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69-4C55-8B9E-478EFED34CF5}"/>
              </c:ext>
            </c:extLst>
          </c:dPt>
          <c:dPt>
            <c:idx val="1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69-4C55-8B9E-478EFED34CF5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69-4C55-8B9E-478EFED34CF5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69-4C55-8B9E-478EFED34CF5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69-4C55-8B9E-478EFED34CF5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69-4C55-8B9E-478EFED34CF5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369-4C55-8B9E-478EFED34CF5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369-4C55-8B9E-478EFED34CF5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369-4C55-8B9E-478EFED34CF5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369-4C55-8B9E-478EFED34CF5}"/>
              </c:ext>
            </c:extLst>
          </c:dPt>
          <c:cat>
            <c:multiLvlStrRef>
              <c:f>'HPC-projecting Cake_10ms_10Hz'!$B$68:$G$69</c:f>
              <c:multiLvlStrCache>
                <c:ptCount val="6"/>
                <c:lvl>
                  <c:pt idx="0">
                    <c:v>35</c:v>
                  </c:pt>
                  <c:pt idx="1">
                    <c:v>35</c:v>
                  </c:pt>
                  <c:pt idx="2">
                    <c:v>12</c:v>
                  </c:pt>
                  <c:pt idx="3">
                    <c:v>9</c:v>
                  </c:pt>
                  <c:pt idx="4">
                    <c:v>64</c:v>
                  </c:pt>
                  <c:pt idx="5">
                    <c:v>155</c:v>
                  </c:pt>
                </c:lvl>
                <c:lvl>
                  <c:pt idx="0">
                    <c:v>Fast-Spiking Cells</c:v>
                  </c:pt>
                  <c:pt idx="1">
                    <c:v>Grid Cells</c:v>
                  </c:pt>
                  <c:pt idx="2">
                    <c:v>Head Direction Cells</c:v>
                  </c:pt>
                  <c:pt idx="3">
                    <c:v>Border Cells</c:v>
                  </c:pt>
                  <c:pt idx="4">
                    <c:v>Unknown Cells</c:v>
                  </c:pt>
                </c:lvl>
              </c:multiLvlStrCache>
            </c:multiLvlStrRef>
          </c:cat>
          <c:val>
            <c:numRef>
              <c:f>'HPC-projecting Cake_10ms_10Hz'!$B$70:$G$70</c:f>
              <c:numCache>
                <c:formatCode>0%</c:formatCode>
                <c:ptCount val="6"/>
                <c:pt idx="0">
                  <c:v>0.22580645161290322</c:v>
                </c:pt>
                <c:pt idx="1">
                  <c:v>0.22580645161290322</c:v>
                </c:pt>
                <c:pt idx="2">
                  <c:v>7.7419354838709681E-2</c:v>
                </c:pt>
                <c:pt idx="3">
                  <c:v>5.8064516129032261E-2</c:v>
                </c:pt>
                <c:pt idx="4">
                  <c:v>0.41290322580645161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369-4C55-8B9E-478EFED34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'Fast-Spiking_5Hz_Score2016'!$E$1</c:f>
              <c:strCache>
                <c:ptCount val="1"/>
                <c:pt idx="0">
                  <c:v>Light Responsive Fast-Spiking Cells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'Fast-Spiking_5Hz_Score2016'!$A$2:$A$71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'Fast-Spiking_5Hz_Score2016'!$E$2:$E$71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1</c:v>
                </c:pt>
                <c:pt idx="40">
                  <c:v>3</c:v>
                </c:pt>
                <c:pt idx="41">
                  <c:v>2</c:v>
                </c:pt>
                <c:pt idx="42">
                  <c:v>2</c:v>
                </c:pt>
                <c:pt idx="43">
                  <c:v>4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85-45A8-BDAD-256F9E1749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86608"/>
        <c:axId val="316587000"/>
      </c:barChart>
      <c:catAx>
        <c:axId val="316586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7000"/>
        <c:crosses val="autoZero"/>
        <c:auto val="1"/>
        <c:lblAlgn val="ctr"/>
        <c:lblOffset val="100"/>
        <c:noMultiLvlLbl val="0"/>
      </c:catAx>
      <c:valAx>
        <c:axId val="316587000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660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'Fast-Spiking_5Hz_Score2016'!$D$1</c:f>
              <c:strCache>
                <c:ptCount val="1"/>
                <c:pt idx="0">
                  <c:v>HPC-Projecting Fast-Spiking Cells (12ms)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'Fast-Spiking_5Hz_Score2016'!$A$2:$A$71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'Fast-Spiking_5Hz_Score2016'!$D$2:$D$71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C7-4E58-9EE8-8B99A7864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87784"/>
        <c:axId val="316588176"/>
      </c:barChart>
      <c:catAx>
        <c:axId val="316587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8176"/>
        <c:crosses val="autoZero"/>
        <c:auto val="1"/>
        <c:lblAlgn val="ctr"/>
        <c:lblOffset val="100"/>
        <c:noMultiLvlLbl val="0"/>
      </c:catAx>
      <c:valAx>
        <c:axId val="316588176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7784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'Fast-Spiking_5Hz_Score2016'!$F$1</c:f>
              <c:strCache>
                <c:ptCount val="1"/>
                <c:pt idx="0">
                  <c:v>Non-Responsive Fast-Spiking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'Fast-Spiking_5Hz_Score2016'!$A$2:$A$71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'Fast-Spiking_5Hz_Score2016'!$F$2:$F$71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1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0</c:v>
                </c:pt>
                <c:pt idx="29">
                  <c:v>3</c:v>
                </c:pt>
                <c:pt idx="30">
                  <c:v>6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5</c:v>
                </c:pt>
                <c:pt idx="35">
                  <c:v>5</c:v>
                </c:pt>
                <c:pt idx="36">
                  <c:v>3</c:v>
                </c:pt>
                <c:pt idx="37">
                  <c:v>3</c:v>
                </c:pt>
                <c:pt idx="38">
                  <c:v>4</c:v>
                </c:pt>
                <c:pt idx="39">
                  <c:v>4</c:v>
                </c:pt>
                <c:pt idx="40">
                  <c:v>5</c:v>
                </c:pt>
                <c:pt idx="41">
                  <c:v>2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F-4703-8784-5797ADB02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88960"/>
        <c:axId val="316589352"/>
      </c:barChart>
      <c:catAx>
        <c:axId val="3165889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9352"/>
        <c:crosses val="autoZero"/>
        <c:auto val="1"/>
        <c:lblAlgn val="ctr"/>
        <c:lblOffset val="100"/>
        <c:noMultiLvlLbl val="0"/>
      </c:catAx>
      <c:valAx>
        <c:axId val="316589352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896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'Fast-Spiking_5Hz_Score2016'!$G$1</c:f>
              <c:strCache>
                <c:ptCount val="1"/>
                <c:pt idx="0">
                  <c:v>All Fast-Spiking Cells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'Fast-Spiking_5Hz_Score2016'!$A$2:$A$71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'Fast-Spiking_5Hz_Score2016'!$G$2:$G$71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1</c:v>
                </c:pt>
                <c:pt idx="29">
                  <c:v>4</c:v>
                </c:pt>
                <c:pt idx="30">
                  <c:v>7</c:v>
                </c:pt>
                <c:pt idx="31">
                  <c:v>3</c:v>
                </c:pt>
                <c:pt idx="32">
                  <c:v>1</c:v>
                </c:pt>
                <c:pt idx="33">
                  <c:v>5</c:v>
                </c:pt>
                <c:pt idx="34">
                  <c:v>5</c:v>
                </c:pt>
                <c:pt idx="35">
                  <c:v>6</c:v>
                </c:pt>
                <c:pt idx="36">
                  <c:v>6</c:v>
                </c:pt>
                <c:pt idx="37">
                  <c:v>6</c:v>
                </c:pt>
                <c:pt idx="38">
                  <c:v>6</c:v>
                </c:pt>
                <c:pt idx="39">
                  <c:v>5</c:v>
                </c:pt>
                <c:pt idx="40">
                  <c:v>8</c:v>
                </c:pt>
                <c:pt idx="41">
                  <c:v>4</c:v>
                </c:pt>
                <c:pt idx="42">
                  <c:v>3</c:v>
                </c:pt>
                <c:pt idx="43">
                  <c:v>7</c:v>
                </c:pt>
                <c:pt idx="44">
                  <c:v>1</c:v>
                </c:pt>
                <c:pt idx="45">
                  <c:v>2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0-4E94-9284-DB4BC610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90136"/>
        <c:axId val="316590528"/>
      </c:barChart>
      <c:catAx>
        <c:axId val="316590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0528"/>
        <c:crosses val="autoZero"/>
        <c:auto val="1"/>
        <c:lblAlgn val="ctr"/>
        <c:lblOffset val="100"/>
        <c:noMultiLvlLbl val="0"/>
      </c:catAx>
      <c:valAx>
        <c:axId val="31659052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0136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'Fast-Spiking_5Hz_Score2016'!$C$1</c:f>
              <c:strCache>
                <c:ptCount val="1"/>
                <c:pt idx="0">
                  <c:v>HPC-Projecting Fast-Spiking Cells (11ms)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'Fast-Spiking_5Hz_Score2016'!$A$2:$A$71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'Fast-Spiking_5Hz_Score2016'!$C$2:$C$71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7-4F01-BE2D-E11963693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91312"/>
        <c:axId val="316591704"/>
      </c:barChart>
      <c:catAx>
        <c:axId val="31659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1704"/>
        <c:crosses val="autoZero"/>
        <c:auto val="1"/>
        <c:lblAlgn val="ctr"/>
        <c:lblOffset val="100"/>
        <c:noMultiLvlLbl val="0"/>
      </c:catAx>
      <c:valAx>
        <c:axId val="316591704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1312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'Fast-Spiking_5Hz_Score2016'!$B$1</c:f>
              <c:strCache>
                <c:ptCount val="1"/>
                <c:pt idx="0">
                  <c:v>HPC-Projecting Fast-Spiking Cells (10ms)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'Fast-Spiking_5Hz_Score2016'!$A$2:$A$71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'Fast-Spiking_5Hz_Score2016'!$B$2:$B$71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AB-49F7-A3B6-05731C474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92488"/>
        <c:axId val="255080904"/>
      </c:barChart>
      <c:catAx>
        <c:axId val="316592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0904"/>
        <c:crosses val="autoZero"/>
        <c:auto val="1"/>
        <c:lblAlgn val="ctr"/>
        <c:lblOffset val="100"/>
        <c:noMultiLvlLbl val="0"/>
      </c:catAx>
      <c:valAx>
        <c:axId val="255080904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248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'Fast-Spiking_10Hz_Score2016'!$E$1</c:f>
              <c:strCache>
                <c:ptCount val="1"/>
                <c:pt idx="0">
                  <c:v>Light Responsive Fast-Spiking Cells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'Fast-Spiking_10Hz_Score2016'!$A$2:$A$71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'Fast-Spiking_10Hz_Score2016'!$E$2:$E$71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3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C9-480C-97F7-2D350E13B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86608"/>
        <c:axId val="316587000"/>
      </c:barChart>
      <c:catAx>
        <c:axId val="316586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7000"/>
        <c:crosses val="autoZero"/>
        <c:auto val="1"/>
        <c:lblAlgn val="ctr"/>
        <c:lblOffset val="100"/>
        <c:noMultiLvlLbl val="0"/>
      </c:catAx>
      <c:valAx>
        <c:axId val="316587000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660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Counts_5Hz_Score2016'!$A$124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Counts_5Hz_Score2016'!$B$123:$F$123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Counts_5Hz_Score2016'!$B$124:$F$124</c:f>
              <c:numCache>
                <c:formatCode>0.00</c:formatCode>
                <c:ptCount val="5"/>
                <c:pt idx="0">
                  <c:v>59.230769230769234</c:v>
                </c:pt>
                <c:pt idx="1">
                  <c:v>7.0063694267515926</c:v>
                </c:pt>
                <c:pt idx="2">
                  <c:v>5.3030303030303028</c:v>
                </c:pt>
                <c:pt idx="3">
                  <c:v>4.8780487804878048</c:v>
                </c:pt>
                <c:pt idx="4">
                  <c:v>9.252669039145907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60-4CA5-BC5F-710CFB66CA24}"/>
            </c:ext>
          </c:extLst>
        </c:ser>
        <c:ser>
          <c:idx val="1"/>
          <c:order val="1"/>
          <c:tx>
            <c:strRef>
              <c:f>'Cell Counts_5Hz_Score2016'!$A$125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D7D7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Counts_5Hz_Score2016'!$B$123:$F$123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Counts_5Hz_Score2016'!$B$125:$F$125</c:f>
              <c:numCache>
                <c:formatCode>0.00</c:formatCode>
                <c:ptCount val="5"/>
                <c:pt idx="0">
                  <c:v>40.769230769230766</c:v>
                </c:pt>
                <c:pt idx="1">
                  <c:v>92.99363057324841</c:v>
                </c:pt>
                <c:pt idx="2">
                  <c:v>94.696969696969703</c:v>
                </c:pt>
                <c:pt idx="3">
                  <c:v>95.121951219512198</c:v>
                </c:pt>
                <c:pt idx="4">
                  <c:v>90.747330960854086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60-4CA5-BC5F-710CFB66C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215456"/>
        <c:axId val="312215848"/>
      </c:barChart>
      <c:catAx>
        <c:axId val="3122154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5848"/>
        <c:crosses val="autoZero"/>
        <c:auto val="1"/>
        <c:lblAlgn val="ctr"/>
        <c:lblOffset val="100"/>
        <c:noMultiLvlLbl val="0"/>
      </c:catAx>
      <c:valAx>
        <c:axId val="312215848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5456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'Fast-Spiking_10Hz_Score2016'!$D$1</c:f>
              <c:strCache>
                <c:ptCount val="1"/>
                <c:pt idx="0">
                  <c:v>HPC-Projecting Fast-Spiking Cells (12ms)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'Fast-Spiking_10Hz_Score2016'!$A$2:$A$71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'Fast-Spiking_10Hz_Score2016'!$D$2:$D$71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61-4144-B420-16E6003C8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87784"/>
        <c:axId val="316588176"/>
      </c:barChart>
      <c:catAx>
        <c:axId val="316587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8176"/>
        <c:crosses val="autoZero"/>
        <c:auto val="1"/>
        <c:lblAlgn val="ctr"/>
        <c:lblOffset val="100"/>
        <c:noMultiLvlLbl val="0"/>
      </c:catAx>
      <c:valAx>
        <c:axId val="316588176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7784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'Fast-Spiking_10Hz_Score2016'!$F$1</c:f>
              <c:strCache>
                <c:ptCount val="1"/>
                <c:pt idx="0">
                  <c:v>Non-Responsive Fast-Spiking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'Fast-Spiking_10Hz_Score2016'!$A$2:$A$71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'Fast-Spiking_10Hz_Score2016'!$F$2:$F$71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4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5</c:v>
                </c:pt>
                <c:pt idx="35">
                  <c:v>4</c:v>
                </c:pt>
                <c:pt idx="36">
                  <c:v>1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  <c:pt idx="40">
                  <c:v>5</c:v>
                </c:pt>
                <c:pt idx="41">
                  <c:v>2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38-4096-ACED-5CCE902E7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88960"/>
        <c:axId val="316589352"/>
      </c:barChart>
      <c:catAx>
        <c:axId val="3165889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9352"/>
        <c:crosses val="autoZero"/>
        <c:auto val="1"/>
        <c:lblAlgn val="ctr"/>
        <c:lblOffset val="100"/>
        <c:noMultiLvlLbl val="0"/>
      </c:catAx>
      <c:valAx>
        <c:axId val="316589352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896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'Fast-Spiking_10Hz_Score2016'!$G$1</c:f>
              <c:strCache>
                <c:ptCount val="1"/>
                <c:pt idx="0">
                  <c:v>All Fast-Spiking Cells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'Fast-Spiking_10Hz_Score2016'!$A$2:$A$71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'Fast-Spiking_10Hz_Score2016'!$G$2:$G$71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  <c:pt idx="27">
                  <c:v>1</c:v>
                </c:pt>
                <c:pt idx="28">
                  <c:v>1</c:v>
                </c:pt>
                <c:pt idx="29">
                  <c:v>3</c:v>
                </c:pt>
                <c:pt idx="30">
                  <c:v>5</c:v>
                </c:pt>
                <c:pt idx="31">
                  <c:v>3</c:v>
                </c:pt>
                <c:pt idx="32">
                  <c:v>1</c:v>
                </c:pt>
                <c:pt idx="33">
                  <c:v>3</c:v>
                </c:pt>
                <c:pt idx="34">
                  <c:v>5</c:v>
                </c:pt>
                <c:pt idx="35">
                  <c:v>4</c:v>
                </c:pt>
                <c:pt idx="36">
                  <c:v>3</c:v>
                </c:pt>
                <c:pt idx="37">
                  <c:v>5</c:v>
                </c:pt>
                <c:pt idx="38">
                  <c:v>5</c:v>
                </c:pt>
                <c:pt idx="39">
                  <c:v>4</c:v>
                </c:pt>
                <c:pt idx="40">
                  <c:v>7</c:v>
                </c:pt>
                <c:pt idx="41">
                  <c:v>4</c:v>
                </c:pt>
                <c:pt idx="42">
                  <c:v>2</c:v>
                </c:pt>
                <c:pt idx="43">
                  <c:v>5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3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BD-4012-8D5B-2B03F2106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90136"/>
        <c:axId val="316590528"/>
      </c:barChart>
      <c:catAx>
        <c:axId val="316590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0528"/>
        <c:crosses val="autoZero"/>
        <c:auto val="1"/>
        <c:lblAlgn val="ctr"/>
        <c:lblOffset val="100"/>
        <c:noMultiLvlLbl val="0"/>
      </c:catAx>
      <c:valAx>
        <c:axId val="31659052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0136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'Fast-Spiking_10Hz_Score2016'!$C$1</c:f>
              <c:strCache>
                <c:ptCount val="1"/>
                <c:pt idx="0">
                  <c:v>HPC-Projecting Fast-Spiking Cells (11ms)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'Fast-Spiking_10Hz_Score2016'!$A$2:$A$71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'Fast-Spiking_10Hz_Score2016'!$C$2:$C$71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2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BE-4156-8504-01C978D92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91312"/>
        <c:axId val="316591704"/>
      </c:barChart>
      <c:catAx>
        <c:axId val="31659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1704"/>
        <c:crosses val="autoZero"/>
        <c:auto val="1"/>
        <c:lblAlgn val="ctr"/>
        <c:lblOffset val="100"/>
        <c:noMultiLvlLbl val="0"/>
      </c:catAx>
      <c:valAx>
        <c:axId val="316591704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1312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'Fast-Spiking_10Hz_Score2016'!$B$1</c:f>
              <c:strCache>
                <c:ptCount val="1"/>
                <c:pt idx="0">
                  <c:v>HPC-Projecting Fast-Spiking Cells (10ms)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'Fast-Spiking_10Hz_Score2016'!$A$2:$A$71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'Fast-Spiking_10Hz_Score2016'!$B$2:$B$71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6-40FB-AF45-B12F154E3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92488"/>
        <c:axId val="255080904"/>
      </c:barChart>
      <c:catAx>
        <c:axId val="316592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0904"/>
        <c:crosses val="autoZero"/>
        <c:auto val="1"/>
        <c:lblAlgn val="ctr"/>
        <c:lblOffset val="100"/>
        <c:noMultiLvlLbl val="0"/>
      </c:catAx>
      <c:valAx>
        <c:axId val="255080904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248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'Fast-Spiking_20Hz_Score2016'!$E$1</c:f>
              <c:strCache>
                <c:ptCount val="1"/>
                <c:pt idx="0">
                  <c:v>Light Responsive Fast-Spiking Cells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'Fast-Spiking_20Hz_Score2016'!$A$2:$A$71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'Fast-Spiking_20Hz_Score2016'!$E$2:$E$71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1-4A0C-97DA-91D677E13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86608"/>
        <c:axId val="316587000"/>
      </c:barChart>
      <c:catAx>
        <c:axId val="3165866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7000"/>
        <c:crosses val="autoZero"/>
        <c:auto val="1"/>
        <c:lblAlgn val="ctr"/>
        <c:lblOffset val="100"/>
        <c:noMultiLvlLbl val="0"/>
      </c:catAx>
      <c:valAx>
        <c:axId val="316587000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660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'Fast-Spiking_20Hz_Score2016'!$D$1</c:f>
              <c:strCache>
                <c:ptCount val="1"/>
                <c:pt idx="0">
                  <c:v>HPC-Projecting Fast-Spiking Cells (12ms)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'Fast-Spiking_20Hz_Score2016'!$A$2:$A$71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'Fast-Spiking_20Hz_Score2016'!$D$2:$D$71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7-4571-AE04-3C12A8B8E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87784"/>
        <c:axId val="316588176"/>
      </c:barChart>
      <c:catAx>
        <c:axId val="31658778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8176"/>
        <c:crosses val="autoZero"/>
        <c:auto val="1"/>
        <c:lblAlgn val="ctr"/>
        <c:lblOffset val="100"/>
        <c:noMultiLvlLbl val="0"/>
      </c:catAx>
      <c:valAx>
        <c:axId val="316588176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7784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'Fast-Spiking_20Hz_Score2016'!$F$1</c:f>
              <c:strCache>
                <c:ptCount val="1"/>
                <c:pt idx="0">
                  <c:v>Non-Responsive Fast-Spiking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'Fast-Spiking_20Hz_Score2016'!$A$2:$A$71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'Fast-Spiking_20Hz_Score2016'!$F$2:$F$71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2</c:v>
                </c:pt>
                <c:pt idx="38">
                  <c:v>0</c:v>
                </c:pt>
                <c:pt idx="39">
                  <c:v>3</c:v>
                </c:pt>
                <c:pt idx="40">
                  <c:v>4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2E-40EA-972A-A06ABF688C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88960"/>
        <c:axId val="316589352"/>
      </c:barChart>
      <c:catAx>
        <c:axId val="31658896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9352"/>
        <c:crosses val="autoZero"/>
        <c:auto val="1"/>
        <c:lblAlgn val="ctr"/>
        <c:lblOffset val="100"/>
        <c:noMultiLvlLbl val="0"/>
      </c:catAx>
      <c:valAx>
        <c:axId val="316589352"/>
        <c:scaling>
          <c:orientation val="minMax"/>
          <c:max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8896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'Fast-Spiking_20Hz_Score2016'!$G$1</c:f>
              <c:strCache>
                <c:ptCount val="1"/>
                <c:pt idx="0">
                  <c:v>All Fast-Spiking Cells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'Fast-Spiking_20Hz_Score2016'!$A$2:$A$71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'Fast-Spiking_20Hz_Score2016'!$G$2:$G$71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2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3</c:v>
                </c:pt>
                <c:pt idx="37">
                  <c:v>3</c:v>
                </c:pt>
                <c:pt idx="38">
                  <c:v>2</c:v>
                </c:pt>
                <c:pt idx="39">
                  <c:v>4</c:v>
                </c:pt>
                <c:pt idx="40">
                  <c:v>6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2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F-45AF-B7F7-7E7037A2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90136"/>
        <c:axId val="316590528"/>
      </c:barChart>
      <c:catAx>
        <c:axId val="31659013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0528"/>
        <c:crosses val="autoZero"/>
        <c:auto val="1"/>
        <c:lblAlgn val="ctr"/>
        <c:lblOffset val="100"/>
        <c:noMultiLvlLbl val="0"/>
      </c:catAx>
      <c:valAx>
        <c:axId val="31659052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0136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'Fast-Spiking_20Hz_Score2016'!$C$1</c:f>
              <c:strCache>
                <c:ptCount val="1"/>
                <c:pt idx="0">
                  <c:v>HPC-Projecting Fast-Spiking Cells (11ms)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'Fast-Spiking_20Hz_Score2016'!$A$2:$A$71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'Fast-Spiking_20Hz_Score2016'!$C$2:$C$71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3-4F4C-AC9D-06633FE44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91312"/>
        <c:axId val="316591704"/>
      </c:barChart>
      <c:catAx>
        <c:axId val="316591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1704"/>
        <c:crosses val="autoZero"/>
        <c:auto val="1"/>
        <c:lblAlgn val="ctr"/>
        <c:lblOffset val="100"/>
        <c:noMultiLvlLbl val="0"/>
      </c:catAx>
      <c:valAx>
        <c:axId val="316591704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1312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All Speed Cells</a:t>
            </a:r>
          </a:p>
        </c:rich>
      </c:tx>
      <c:layout>
        <c:manualLayout>
          <c:xMode val="edge"/>
          <c:yMode val="edge"/>
          <c:x val="0.77218044619422577"/>
          <c:y val="3.0389363722697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1B8-4370-8032-C7B940DF028C}"/>
              </c:ext>
            </c:extLst>
          </c:dPt>
          <c:dPt>
            <c:idx val="1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1B8-4370-8032-C7B940DF028C}"/>
              </c:ext>
            </c:extLst>
          </c:dPt>
          <c:dPt>
            <c:idx val="2"/>
            <c:bubble3D val="0"/>
            <c:spPr>
              <a:solidFill>
                <a:schemeClr val="accent4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1B8-4370-8032-C7B940DF028C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1B8-4370-8032-C7B940DF028C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1B8-4370-8032-C7B940DF028C}"/>
              </c:ext>
            </c:extLst>
          </c:dPt>
          <c:cat>
            <c:strRef>
              <c:f>'Cell Counts_5Hz_Score2016'!$B$116:$F$116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Counts_5Hz_Score2016'!$B$117:$F$117</c:f>
              <c:numCache>
                <c:formatCode>General</c:formatCode>
                <c:ptCount val="5"/>
                <c:pt idx="0">
                  <c:v>77</c:v>
                </c:pt>
                <c:pt idx="1">
                  <c:v>11</c:v>
                </c:pt>
                <c:pt idx="2">
                  <c:v>7</c:v>
                </c:pt>
                <c:pt idx="3">
                  <c:v>2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1B8-4370-8032-C7B940DF0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'Fast-Spiking_20Hz_Score2016'!$B$1</c:f>
              <c:strCache>
                <c:ptCount val="1"/>
                <c:pt idx="0">
                  <c:v>HPC-Projecting Fast-Spiking Cells (10ms)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'Fast-Spiking_20Hz_Score2016'!$A$2:$A$71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'Fast-Spiking_20Hz_Score2016'!$B$2:$B$71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2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25-45B6-ADFD-01F7BA9DA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6592488"/>
        <c:axId val="255080904"/>
      </c:barChart>
      <c:catAx>
        <c:axId val="3165924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0904"/>
        <c:crosses val="autoZero"/>
        <c:auto val="1"/>
        <c:lblAlgn val="ctr"/>
        <c:lblOffset val="100"/>
        <c:noMultiLvlLbl val="0"/>
      </c:catAx>
      <c:valAx>
        <c:axId val="255080904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59248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'Grid Cells_Score2016'!$D$1</c:f>
              <c:strCache>
                <c:ptCount val="1"/>
                <c:pt idx="0">
                  <c:v>HPC-Projecting Grid Cells (12ms)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'Grid Cells_Score2016'!$A$2:$A$71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'Grid Cells_Score2016'!$D$2:$D$71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7</c:v>
                </c:pt>
                <c:pt idx="29">
                  <c:v>2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56-469C-A5A8-7ABE95EA00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081688"/>
        <c:axId val="255082080"/>
      </c:barChart>
      <c:catAx>
        <c:axId val="2550816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2080"/>
        <c:crosses val="autoZero"/>
        <c:auto val="1"/>
        <c:lblAlgn val="ctr"/>
        <c:lblOffset val="100"/>
        <c:noMultiLvlLbl val="0"/>
      </c:catAx>
      <c:valAx>
        <c:axId val="255082080"/>
        <c:scaling>
          <c:orientation val="minMax"/>
          <c:max val="8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168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'Grid Cells_Score2016'!$E$1</c:f>
              <c:strCache>
                <c:ptCount val="1"/>
                <c:pt idx="0">
                  <c:v>Light Responsive Grid Cells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'Grid Cells_Score2016'!$A$2:$A$71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'Grid Cells_Score2016'!$E$2:$E$71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7</c:v>
                </c:pt>
                <c:pt idx="29">
                  <c:v>3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03-49A2-8D1F-733E8C9B2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082864"/>
        <c:axId val="255083256"/>
      </c:barChart>
      <c:catAx>
        <c:axId val="255082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3256"/>
        <c:crosses val="autoZero"/>
        <c:auto val="1"/>
        <c:lblAlgn val="ctr"/>
        <c:lblOffset val="100"/>
        <c:noMultiLvlLbl val="0"/>
      </c:catAx>
      <c:valAx>
        <c:axId val="255083256"/>
        <c:scaling>
          <c:orientation val="minMax"/>
          <c:max val="8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2864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'Grid Cells_Score2016'!$F$1</c:f>
              <c:strCache>
                <c:ptCount val="1"/>
                <c:pt idx="0">
                  <c:v>Non-Responsive Grid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'Grid Cells_Score2016'!$A$2:$A$71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'Grid Cells_Score2016'!$F$2:$F$71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8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15</c:v>
                </c:pt>
                <c:pt idx="24">
                  <c:v>5</c:v>
                </c:pt>
                <c:pt idx="25">
                  <c:v>8</c:v>
                </c:pt>
                <c:pt idx="26">
                  <c:v>10</c:v>
                </c:pt>
                <c:pt idx="27">
                  <c:v>7</c:v>
                </c:pt>
                <c:pt idx="28">
                  <c:v>12</c:v>
                </c:pt>
                <c:pt idx="29">
                  <c:v>3</c:v>
                </c:pt>
                <c:pt idx="30">
                  <c:v>1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60-4818-BBD4-D08404496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084040"/>
        <c:axId val="255084432"/>
      </c:barChart>
      <c:catAx>
        <c:axId val="2550840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4432"/>
        <c:crosses val="autoZero"/>
        <c:auto val="1"/>
        <c:lblAlgn val="ctr"/>
        <c:lblOffset val="100"/>
        <c:noMultiLvlLbl val="0"/>
      </c:catAx>
      <c:valAx>
        <c:axId val="255084432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4040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'Grid Cells_Score2016'!$G$1</c:f>
              <c:strCache>
                <c:ptCount val="1"/>
                <c:pt idx="0">
                  <c:v>All Grid Cells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'Grid Cells_Score2016'!$A$2:$A$71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'Grid Cells_Score2016'!$G$2:$G$71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9</c:v>
                </c:pt>
                <c:pt idx="20">
                  <c:v>11</c:v>
                </c:pt>
                <c:pt idx="21">
                  <c:v>14</c:v>
                </c:pt>
                <c:pt idx="22">
                  <c:v>14</c:v>
                </c:pt>
                <c:pt idx="23">
                  <c:v>18</c:v>
                </c:pt>
                <c:pt idx="24">
                  <c:v>8</c:v>
                </c:pt>
                <c:pt idx="25">
                  <c:v>9</c:v>
                </c:pt>
                <c:pt idx="26">
                  <c:v>14</c:v>
                </c:pt>
                <c:pt idx="27">
                  <c:v>9</c:v>
                </c:pt>
                <c:pt idx="28">
                  <c:v>19</c:v>
                </c:pt>
                <c:pt idx="29">
                  <c:v>6</c:v>
                </c:pt>
                <c:pt idx="30">
                  <c:v>1</c:v>
                </c:pt>
                <c:pt idx="31">
                  <c:v>4</c:v>
                </c:pt>
                <c:pt idx="32">
                  <c:v>0</c:v>
                </c:pt>
                <c:pt idx="33">
                  <c:v>2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F-4D4A-8253-7113B4996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085216"/>
        <c:axId val="255085608"/>
      </c:barChart>
      <c:catAx>
        <c:axId val="2550852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5608"/>
        <c:crosses val="autoZero"/>
        <c:auto val="1"/>
        <c:lblAlgn val="ctr"/>
        <c:lblOffset val="100"/>
        <c:noMultiLvlLbl val="0"/>
      </c:catAx>
      <c:valAx>
        <c:axId val="255085608"/>
        <c:scaling>
          <c:orientation val="minMax"/>
          <c:max val="2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5216"/>
        <c:crosses val="autoZero"/>
        <c:crossBetween val="between"/>
        <c:majorUnit val="5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'Grid Cells_Score2016'!$C$1</c:f>
              <c:strCache>
                <c:ptCount val="1"/>
                <c:pt idx="0">
                  <c:v>HPC-Projecting Grid Cells (11ms)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'Grid Cells_Score2016'!$A$2:$A$71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'Grid Cells_Score2016'!$C$2:$C$71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4</c:v>
                </c:pt>
                <c:pt idx="27">
                  <c:v>2</c:v>
                </c:pt>
                <c:pt idx="28">
                  <c:v>7</c:v>
                </c:pt>
                <c:pt idx="29">
                  <c:v>2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A-45D4-975B-9B051BD2C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086392"/>
        <c:axId val="255086784"/>
      </c:barChart>
      <c:catAx>
        <c:axId val="2550863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6784"/>
        <c:crosses val="autoZero"/>
        <c:auto val="1"/>
        <c:lblAlgn val="ctr"/>
        <c:lblOffset val="100"/>
        <c:noMultiLvlLbl val="0"/>
      </c:catAx>
      <c:valAx>
        <c:axId val="255086784"/>
        <c:scaling>
          <c:orientation val="minMax"/>
          <c:max val="8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6392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'Grid Cells_Score2016'!$B$1</c:f>
              <c:strCache>
                <c:ptCount val="1"/>
                <c:pt idx="0">
                  <c:v>HPC-Projecting Grid Cells (10ms)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'Grid Cells_Score2016'!$A$2:$A$71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'Grid Cells_Score2016'!$B$2:$B$71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5</c:v>
                </c:pt>
                <c:pt idx="29">
                  <c:v>1</c:v>
                </c:pt>
                <c:pt idx="30">
                  <c:v>0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DA-435F-9EF6-8FD9A6887F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5087568"/>
        <c:axId val="255087960"/>
      </c:barChart>
      <c:catAx>
        <c:axId val="2550875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7960"/>
        <c:crosses val="autoZero"/>
        <c:auto val="1"/>
        <c:lblAlgn val="ctr"/>
        <c:lblOffset val="100"/>
        <c:noMultiLvlLbl val="0"/>
      </c:catAx>
      <c:valAx>
        <c:axId val="255087960"/>
        <c:scaling>
          <c:orientation val="minMax"/>
          <c:max val="8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08756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HDC_Score2016!$D$1</c:f>
              <c:strCache>
                <c:ptCount val="1"/>
                <c:pt idx="0">
                  <c:v>HPC-Projecting H-D Cells (12ms)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HDC_Score2016!$A$2:$A$71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HDC_Score2016!$D$2:$D$71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FF-4E59-9D22-E24DE9700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462024"/>
        <c:axId val="314462416"/>
      </c:barChart>
      <c:catAx>
        <c:axId val="314462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2416"/>
        <c:crosses val="autoZero"/>
        <c:auto val="1"/>
        <c:lblAlgn val="ctr"/>
        <c:lblOffset val="100"/>
        <c:noMultiLvlLbl val="0"/>
      </c:catAx>
      <c:valAx>
        <c:axId val="314462416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2024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HDC_Score2016!$E$1</c:f>
              <c:strCache>
                <c:ptCount val="1"/>
                <c:pt idx="0">
                  <c:v>Light Responsive H-D Cells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HDC_Score2016!$A$2:$A$71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HDC_Score2016!$E$2:$E$71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1D-43BC-873F-04EE31749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463200"/>
        <c:axId val="314463592"/>
      </c:barChart>
      <c:catAx>
        <c:axId val="3144632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3592"/>
        <c:crosses val="autoZero"/>
        <c:auto val="1"/>
        <c:lblAlgn val="ctr"/>
        <c:lblOffset val="100"/>
        <c:noMultiLvlLbl val="0"/>
      </c:catAx>
      <c:valAx>
        <c:axId val="314463592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3200"/>
        <c:crosses val="autoZero"/>
        <c:crossBetween val="between"/>
        <c:majorUnit val="1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HDC_Score2016!$F$1</c:f>
              <c:strCache>
                <c:ptCount val="1"/>
                <c:pt idx="0">
                  <c:v>Non-Responsive H-D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HDC_Score2016!$A$2:$A$71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HDC_Score2016!$F$2:$F$71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4</c:v>
                </c:pt>
                <c:pt idx="19">
                  <c:v>11</c:v>
                </c:pt>
                <c:pt idx="20">
                  <c:v>7</c:v>
                </c:pt>
                <c:pt idx="21">
                  <c:v>13</c:v>
                </c:pt>
                <c:pt idx="22">
                  <c:v>14</c:v>
                </c:pt>
                <c:pt idx="23">
                  <c:v>9</c:v>
                </c:pt>
                <c:pt idx="24">
                  <c:v>10</c:v>
                </c:pt>
                <c:pt idx="25">
                  <c:v>7</c:v>
                </c:pt>
                <c:pt idx="26">
                  <c:v>7</c:v>
                </c:pt>
                <c:pt idx="27">
                  <c:v>1</c:v>
                </c:pt>
                <c:pt idx="28">
                  <c:v>4</c:v>
                </c:pt>
                <c:pt idx="29">
                  <c:v>3</c:v>
                </c:pt>
                <c:pt idx="30">
                  <c:v>6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BD-441D-AEFD-E65111C41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464376"/>
        <c:axId val="314464768"/>
      </c:barChart>
      <c:catAx>
        <c:axId val="3144643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4768"/>
        <c:crosses val="autoZero"/>
        <c:auto val="1"/>
        <c:lblAlgn val="ctr"/>
        <c:lblOffset val="100"/>
        <c:noMultiLvlLbl val="0"/>
      </c:catAx>
      <c:valAx>
        <c:axId val="314464768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4376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HPC-Projecting Cells (12ms)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Counts_5Hz_Score2016'!$A$26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Counts_5Hz_Score2016'!$B$25:$F$25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Counts_5Hz_Score2016'!$B$26:$F$26</c:f>
              <c:numCache>
                <c:formatCode>0.00</c:formatCode>
                <c:ptCount val="5"/>
                <c:pt idx="0">
                  <c:v>65.714285714285708</c:v>
                </c:pt>
                <c:pt idx="1">
                  <c:v>17.142857142857142</c:v>
                </c:pt>
                <c:pt idx="2">
                  <c:v>16.666666666666664</c:v>
                </c:pt>
                <c:pt idx="3">
                  <c:v>22.222222222222221</c:v>
                </c:pt>
                <c:pt idx="4">
                  <c:v>18.75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B-4DC8-B3C5-10C27EC72596}"/>
            </c:ext>
          </c:extLst>
        </c:ser>
        <c:ser>
          <c:idx val="1"/>
          <c:order val="1"/>
          <c:tx>
            <c:strRef>
              <c:f>'Cell Counts_5Hz_Score2016'!$A$27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FFD0D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Counts_5Hz_Score2016'!$B$25:$F$25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Counts_5Hz_Score2016'!$B$27:$F$27</c:f>
              <c:numCache>
                <c:formatCode>0.00</c:formatCode>
                <c:ptCount val="5"/>
                <c:pt idx="0">
                  <c:v>34.285714285714285</c:v>
                </c:pt>
                <c:pt idx="1">
                  <c:v>82.857142857142861</c:v>
                </c:pt>
                <c:pt idx="2">
                  <c:v>83.333333333333343</c:v>
                </c:pt>
                <c:pt idx="3">
                  <c:v>77.777777777777786</c:v>
                </c:pt>
                <c:pt idx="4">
                  <c:v>81.25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B-4DC8-B3C5-10C27EC72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2217024"/>
        <c:axId val="312217416"/>
      </c:barChart>
      <c:catAx>
        <c:axId val="312217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7416"/>
        <c:crosses val="autoZero"/>
        <c:auto val="1"/>
        <c:lblAlgn val="ctr"/>
        <c:lblOffset val="100"/>
        <c:noMultiLvlLbl val="0"/>
      </c:catAx>
      <c:valAx>
        <c:axId val="312217416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2217024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HDC_Score2016!$G$1</c:f>
              <c:strCache>
                <c:ptCount val="1"/>
                <c:pt idx="0">
                  <c:v>All H-D Cells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HDC_Score2016!$A$2:$A$71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HDC_Score2016!$G$2:$G$71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13</c:v>
                </c:pt>
                <c:pt idx="20">
                  <c:v>7</c:v>
                </c:pt>
                <c:pt idx="21">
                  <c:v>13</c:v>
                </c:pt>
                <c:pt idx="22">
                  <c:v>14</c:v>
                </c:pt>
                <c:pt idx="23">
                  <c:v>9</c:v>
                </c:pt>
                <c:pt idx="24">
                  <c:v>12</c:v>
                </c:pt>
                <c:pt idx="25">
                  <c:v>8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  <c:pt idx="29">
                  <c:v>3</c:v>
                </c:pt>
                <c:pt idx="30">
                  <c:v>6</c:v>
                </c:pt>
                <c:pt idx="31">
                  <c:v>2</c:v>
                </c:pt>
                <c:pt idx="32">
                  <c:v>3</c:v>
                </c:pt>
                <c:pt idx="33">
                  <c:v>2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F-4E35-A2F2-A2A471497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465552"/>
        <c:axId val="314465944"/>
      </c:barChart>
      <c:catAx>
        <c:axId val="314465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5944"/>
        <c:crosses val="autoZero"/>
        <c:auto val="1"/>
        <c:lblAlgn val="ctr"/>
        <c:lblOffset val="100"/>
        <c:noMultiLvlLbl val="0"/>
      </c:catAx>
      <c:valAx>
        <c:axId val="314465944"/>
        <c:scaling>
          <c:orientation val="minMax"/>
          <c:max val="16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5552"/>
        <c:crosses val="autoZero"/>
        <c:crossBetween val="between"/>
        <c:majorUnit val="2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HDC_Score2016!$C$1</c:f>
              <c:strCache>
                <c:ptCount val="1"/>
                <c:pt idx="0">
                  <c:v>HPC-Projecting H-D Cells (11ms)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HDC_Score2016!$A$2:$A$71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HDC_Score2016!$C$2:$C$71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E8-491B-A050-AC4441DB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466728"/>
        <c:axId val="314467120"/>
      </c:barChart>
      <c:catAx>
        <c:axId val="3144667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7120"/>
        <c:crosses val="autoZero"/>
        <c:auto val="1"/>
        <c:lblAlgn val="ctr"/>
        <c:lblOffset val="100"/>
        <c:noMultiLvlLbl val="0"/>
      </c:catAx>
      <c:valAx>
        <c:axId val="314467120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672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HDC_Score2016!$B$1</c:f>
              <c:strCache>
                <c:ptCount val="1"/>
                <c:pt idx="0">
                  <c:v>HPC-Projecting H-D Cells (10ms)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HDC_Score2016!$A$2:$A$71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HDC_Score2016!$B$2:$B$71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1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8E-4A2E-B21A-F54B942BD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467904"/>
        <c:axId val="314468296"/>
      </c:barChart>
      <c:catAx>
        <c:axId val="314467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8296"/>
        <c:crosses val="autoZero"/>
        <c:auto val="1"/>
        <c:lblAlgn val="ctr"/>
        <c:lblOffset val="100"/>
        <c:noMultiLvlLbl val="0"/>
      </c:catAx>
      <c:valAx>
        <c:axId val="314468296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7904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'Border Cells_2016'!$D$1</c:f>
              <c:strCache>
                <c:ptCount val="1"/>
                <c:pt idx="0">
                  <c:v>HPC-Projecting Border Cells (12ms)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'Border Cells_2016'!$A$2:$A$71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'Border Cells_2016'!$D$2:$D$71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9-4FDE-BDFD-1AB5C3E5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4469080"/>
        <c:axId val="314469472"/>
      </c:barChart>
      <c:catAx>
        <c:axId val="314469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9472"/>
        <c:crosses val="autoZero"/>
        <c:auto val="1"/>
        <c:lblAlgn val="ctr"/>
        <c:lblOffset val="100"/>
        <c:noMultiLvlLbl val="0"/>
      </c:catAx>
      <c:valAx>
        <c:axId val="314469472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4469080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'Border Cells_2016'!$E$1</c:f>
              <c:strCache>
                <c:ptCount val="1"/>
                <c:pt idx="0">
                  <c:v>Light Responsive Border Cells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chemeClr val="tx1"/>
              </a:solidFill>
            </a:ln>
            <a:effectLst/>
          </c:spPr>
          <c:invertIfNegative val="0"/>
          <c:cat>
            <c:strRef>
              <c:f>'Border Cells_2016'!$A$2:$A$71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'Border Cells_2016'!$E$2:$E$71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E-4612-9DCE-B6B68947A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81736"/>
        <c:axId val="322982128"/>
      </c:barChart>
      <c:catAx>
        <c:axId val="3229817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2128"/>
        <c:crosses val="autoZero"/>
        <c:auto val="1"/>
        <c:lblAlgn val="ctr"/>
        <c:lblOffset val="100"/>
        <c:noMultiLvlLbl val="0"/>
      </c:catAx>
      <c:valAx>
        <c:axId val="322982128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1736"/>
        <c:crosses val="autoZero"/>
        <c:crossBetween val="between"/>
        <c:majorUnit val="1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'Border Cells_2016'!$F$1</c:f>
              <c:strCache>
                <c:ptCount val="1"/>
                <c:pt idx="0">
                  <c:v>Non-Responsive Border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'Border Cells_2016'!$A$2:$A$71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'Border Cells_2016'!$F$2:$F$71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B-4F6D-8BE2-6B25ED96E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82912"/>
        <c:axId val="322983304"/>
      </c:barChart>
      <c:catAx>
        <c:axId val="322982912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3304"/>
        <c:crosses val="autoZero"/>
        <c:auto val="1"/>
        <c:lblAlgn val="ctr"/>
        <c:lblOffset val="100"/>
        <c:noMultiLvlLbl val="0"/>
      </c:catAx>
      <c:valAx>
        <c:axId val="322983304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2912"/>
        <c:crosses val="autoZero"/>
        <c:crossBetween val="between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'Border Cells_2016'!$G$1</c:f>
              <c:strCache>
                <c:ptCount val="1"/>
                <c:pt idx="0">
                  <c:v>All Border Cells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'Border Cells_2016'!$A$2:$A$71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'Border Cells_2016'!$G$2:$G$71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2</c:v>
                </c:pt>
                <c:pt idx="19">
                  <c:v>6</c:v>
                </c:pt>
                <c:pt idx="20">
                  <c:v>5</c:v>
                </c:pt>
                <c:pt idx="21">
                  <c:v>6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55-4C71-A939-6CB7929C3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84088"/>
        <c:axId val="322984480"/>
      </c:barChart>
      <c:catAx>
        <c:axId val="32298408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4480"/>
        <c:crosses val="autoZero"/>
        <c:auto val="1"/>
        <c:lblAlgn val="ctr"/>
        <c:lblOffset val="100"/>
        <c:noMultiLvlLbl val="0"/>
      </c:catAx>
      <c:valAx>
        <c:axId val="322984480"/>
        <c:scaling>
          <c:orientation val="minMax"/>
          <c:max val="7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4088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'Border Cells_2016'!$C$1</c:f>
              <c:strCache>
                <c:ptCount val="1"/>
                <c:pt idx="0">
                  <c:v>HPC-Projecting Border Cells (11ms)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'Border Cells_2016'!$A$2:$A$71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'Border Cells_2016'!$C$2:$C$71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9B-443D-A195-A61DCA089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85264"/>
        <c:axId val="322985656"/>
      </c:barChart>
      <c:catAx>
        <c:axId val="322985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5656"/>
        <c:crosses val="autoZero"/>
        <c:auto val="1"/>
        <c:lblAlgn val="ctr"/>
        <c:lblOffset val="100"/>
        <c:noMultiLvlLbl val="0"/>
      </c:catAx>
      <c:valAx>
        <c:axId val="322985656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5264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'Border Cells_2016'!$B$1</c:f>
              <c:strCache>
                <c:ptCount val="1"/>
                <c:pt idx="0">
                  <c:v>HPC-Projecting Border Cells (10ms)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'Border Cells_2016'!$A$2:$A$71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'Border Cells_2016'!$B$2:$B$71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4-43E4-9EEE-C7B5E899D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86440"/>
        <c:axId val="322986832"/>
      </c:barChart>
      <c:catAx>
        <c:axId val="322986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6832"/>
        <c:crosses val="autoZero"/>
        <c:auto val="1"/>
        <c:lblAlgn val="ctr"/>
        <c:lblOffset val="100"/>
        <c:noMultiLvlLbl val="0"/>
      </c:catAx>
      <c:valAx>
        <c:axId val="322986832"/>
        <c:scaling>
          <c:orientation val="minMax"/>
          <c:max val="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6440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Cells_5Hz_2016'!$D$1</c:f>
              <c:strCache>
                <c:ptCount val="1"/>
                <c:pt idx="0">
                  <c:v>HPC-Projecting Unknown Cells (12ms)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'Unknown Cells_5Hz_2016'!$A$2:$A$71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Cells_5Hz_2016'!$D$2:$D$71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2</c:v>
                </c:pt>
                <c:pt idx="26">
                  <c:v>7</c:v>
                </c:pt>
                <c:pt idx="27">
                  <c:v>4</c:v>
                </c:pt>
                <c:pt idx="28">
                  <c:v>1</c:v>
                </c:pt>
                <c:pt idx="29">
                  <c:v>4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26-4DF0-992F-BC6E53B8E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87616"/>
        <c:axId val="322988008"/>
      </c:barChart>
      <c:catAx>
        <c:axId val="32298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8008"/>
        <c:crosses val="autoZero"/>
        <c:auto val="1"/>
        <c:lblAlgn val="ctr"/>
        <c:lblOffset val="100"/>
        <c:noMultiLvlLbl val="0"/>
      </c:catAx>
      <c:valAx>
        <c:axId val="322988008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7616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Counts_5Hz_Score2016'!$A$147</c:f>
              <c:strCache>
                <c:ptCount val="1"/>
                <c:pt idx="0">
                  <c:v>All Cells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Counts_5Hz_Score2016'!$B$146:$F$146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Counts_5Hz_Score2016'!$B$147:$F$147</c:f>
              <c:numCache>
                <c:formatCode>0.00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AE-4D25-A8BA-92702C69CB34}"/>
            </c:ext>
          </c:extLst>
        </c:ser>
        <c:ser>
          <c:idx val="1"/>
          <c:order val="1"/>
          <c:tx>
            <c:strRef>
              <c:f>'Cell Counts_5Hz_Score2016'!$A$148</c:f>
              <c:strCache>
                <c:ptCount val="1"/>
                <c:pt idx="0">
                  <c:v>HPC-Projec Cells (12ms)</c:v>
                </c:pt>
              </c:strCache>
            </c:strRef>
          </c:tx>
          <c:spPr>
            <a:solidFill>
              <a:srgbClr val="C00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Counts_5Hz_Score2016'!$B$146:$F$146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Counts_5Hz_Score2016'!$B$148:$F$148</c:f>
              <c:numCache>
                <c:formatCode>0.00</c:formatCode>
                <c:ptCount val="5"/>
                <c:pt idx="0">
                  <c:v>1.1094619666048235</c:v>
                </c:pt>
                <c:pt idx="1">
                  <c:v>2.4467532467532465</c:v>
                </c:pt>
                <c:pt idx="2">
                  <c:v>3.1428571428571423</c:v>
                </c:pt>
                <c:pt idx="3">
                  <c:v>4.5555555555555554</c:v>
                </c:pt>
                <c:pt idx="4">
                  <c:v>2.0264423076923079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AE-4D25-A8BA-92702C69CB34}"/>
            </c:ext>
          </c:extLst>
        </c:ser>
        <c:ser>
          <c:idx val="2"/>
          <c:order val="2"/>
          <c:tx>
            <c:strRef>
              <c:f>'Cell Counts_5Hz_Score2016'!$A$149</c:f>
              <c:strCache>
                <c:ptCount val="1"/>
                <c:pt idx="0">
                  <c:v>HPC-Projec Cells (11ms)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Counts_5Hz_Score2016'!$B$146:$F$146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Counts_5Hz_Score2016'!$B$149:$F$149</c:f>
              <c:numCache>
                <c:formatCode>General</c:formatCode>
                <c:ptCount val="5"/>
                <c:pt idx="0">
                  <c:v>1.213474025974026</c:v>
                </c:pt>
                <c:pt idx="1">
                  <c:v>2.162534435261708</c:v>
                </c:pt>
                <c:pt idx="2">
                  <c:v>3.1428571428571423</c:v>
                </c:pt>
                <c:pt idx="3">
                  <c:v>4.5555555555555554</c:v>
                </c:pt>
                <c:pt idx="4">
                  <c:v>1.831812255541069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AE-4D25-A8BA-92702C69CB34}"/>
            </c:ext>
          </c:extLst>
        </c:ser>
        <c:ser>
          <c:idx val="3"/>
          <c:order val="3"/>
          <c:tx>
            <c:strRef>
              <c:f>'Cell Counts_5Hz_Score2016'!$A$150</c:f>
              <c:strCache>
                <c:ptCount val="1"/>
                <c:pt idx="0">
                  <c:v>HPC-Projec Cells (10ms)</c:v>
                </c:pt>
              </c:strCache>
            </c:strRef>
          </c:tx>
          <c:spPr>
            <a:solidFill>
              <a:srgbClr val="FFC000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Counts_5Hz_Score2016'!$B$146:$F$146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Counts_5Hz_Score2016'!$B$150:$F$150</c:f>
              <c:numCache>
                <c:formatCode>General</c:formatCode>
                <c:ptCount val="5"/>
                <c:pt idx="0">
                  <c:v>1.2155844155844155</c:v>
                </c:pt>
                <c:pt idx="1">
                  <c:v>2.4822134387351777</c:v>
                </c:pt>
                <c:pt idx="2">
                  <c:v>1.7142857142857146</c:v>
                </c:pt>
                <c:pt idx="3">
                  <c:v>4.5555555555555554</c:v>
                </c:pt>
                <c:pt idx="4">
                  <c:v>0.88226059654631095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AE-4D25-A8BA-92702C69CB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9730944"/>
        <c:axId val="259731336"/>
      </c:barChart>
      <c:catAx>
        <c:axId val="259730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1336"/>
        <c:crosses val="autoZero"/>
        <c:auto val="1"/>
        <c:lblAlgn val="ctr"/>
        <c:lblOffset val="100"/>
        <c:noMultiLvlLbl val="0"/>
      </c:catAx>
      <c:valAx>
        <c:axId val="259731336"/>
        <c:scaling>
          <c:orientation val="minMax"/>
        </c:scaling>
        <c:delete val="0"/>
        <c:axPos val="l"/>
        <c:numFmt formatCode="0.00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Cells_5Hz_2016'!$E$1</c:f>
              <c:strCache>
                <c:ptCount val="1"/>
                <c:pt idx="0">
                  <c:v>Light Responsive Unknown Cells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rgbClr val="000000"/>
              </a:solidFill>
            </a:ln>
            <a:effectLst/>
          </c:spPr>
          <c:invertIfNegative val="0"/>
          <c:cat>
            <c:strRef>
              <c:f>'Unknown Cells_5Hz_2016'!$A$2:$A$71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Cells_5Hz_2016'!$E$2:$E$71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9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7</c:v>
                </c:pt>
                <c:pt idx="27">
                  <c:v>4</c:v>
                </c:pt>
                <c:pt idx="28">
                  <c:v>1</c:v>
                </c:pt>
                <c:pt idx="29">
                  <c:v>4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0</c:v>
                </c:pt>
                <c:pt idx="34">
                  <c:v>0</c:v>
                </c:pt>
                <c:pt idx="35">
                  <c:v>4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4B-455B-AFD4-D88E22F98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88792"/>
        <c:axId val="311361304"/>
      </c:barChart>
      <c:catAx>
        <c:axId val="322988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1304"/>
        <c:crosses val="autoZero"/>
        <c:auto val="1"/>
        <c:lblAlgn val="ctr"/>
        <c:lblOffset val="100"/>
        <c:noMultiLvlLbl val="0"/>
      </c:catAx>
      <c:valAx>
        <c:axId val="311361304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8792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Cells_5Hz_2016'!$F$1</c:f>
              <c:strCache>
                <c:ptCount val="1"/>
                <c:pt idx="0">
                  <c:v>Non-Responsive Unknown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'Unknown Cells_5Hz_2016'!$A$2:$A$71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Cells_5Hz_2016'!$F$2:$F$71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9</c:v>
                </c:pt>
                <c:pt idx="15">
                  <c:v>7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12</c:v>
                </c:pt>
                <c:pt idx="21">
                  <c:v>17</c:v>
                </c:pt>
                <c:pt idx="22">
                  <c:v>20</c:v>
                </c:pt>
                <c:pt idx="23">
                  <c:v>13</c:v>
                </c:pt>
                <c:pt idx="24">
                  <c:v>12</c:v>
                </c:pt>
                <c:pt idx="25">
                  <c:v>23</c:v>
                </c:pt>
                <c:pt idx="26">
                  <c:v>7</c:v>
                </c:pt>
                <c:pt idx="27">
                  <c:v>14</c:v>
                </c:pt>
                <c:pt idx="28">
                  <c:v>6</c:v>
                </c:pt>
                <c:pt idx="29">
                  <c:v>5</c:v>
                </c:pt>
                <c:pt idx="30">
                  <c:v>7</c:v>
                </c:pt>
                <c:pt idx="31">
                  <c:v>6</c:v>
                </c:pt>
                <c:pt idx="32">
                  <c:v>2</c:v>
                </c:pt>
                <c:pt idx="33">
                  <c:v>5</c:v>
                </c:pt>
                <c:pt idx="34">
                  <c:v>3</c:v>
                </c:pt>
                <c:pt idx="35">
                  <c:v>1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1-4F5F-B0B8-15BD9066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362088"/>
        <c:axId val="311362480"/>
      </c:barChart>
      <c:catAx>
        <c:axId val="3113620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2480"/>
        <c:crosses val="autoZero"/>
        <c:auto val="1"/>
        <c:lblAlgn val="ctr"/>
        <c:lblOffset val="100"/>
        <c:noMultiLvlLbl val="0"/>
      </c:catAx>
      <c:valAx>
        <c:axId val="311362480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208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Cells_5Hz_2016'!$G$1</c:f>
              <c:strCache>
                <c:ptCount val="1"/>
                <c:pt idx="0">
                  <c:v>All Unknown Cells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'Unknown Cells_5Hz_2016'!$A$2:$A$71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Cells_5Hz_2016'!$G$2:$G$71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10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13</c:v>
                </c:pt>
                <c:pt idx="21">
                  <c:v>19</c:v>
                </c:pt>
                <c:pt idx="22">
                  <c:v>29</c:v>
                </c:pt>
                <c:pt idx="23">
                  <c:v>19</c:v>
                </c:pt>
                <c:pt idx="24">
                  <c:v>17</c:v>
                </c:pt>
                <c:pt idx="25">
                  <c:v>26</c:v>
                </c:pt>
                <c:pt idx="26">
                  <c:v>14</c:v>
                </c:pt>
                <c:pt idx="27">
                  <c:v>18</c:v>
                </c:pt>
                <c:pt idx="28">
                  <c:v>7</c:v>
                </c:pt>
                <c:pt idx="29">
                  <c:v>9</c:v>
                </c:pt>
                <c:pt idx="30">
                  <c:v>11</c:v>
                </c:pt>
                <c:pt idx="31">
                  <c:v>8</c:v>
                </c:pt>
                <c:pt idx="32">
                  <c:v>4</c:v>
                </c:pt>
                <c:pt idx="33">
                  <c:v>5</c:v>
                </c:pt>
                <c:pt idx="34">
                  <c:v>3</c:v>
                </c:pt>
                <c:pt idx="35">
                  <c:v>5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BC-486E-8498-8D1FA0FEF9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363264"/>
        <c:axId val="311363656"/>
      </c:barChart>
      <c:catAx>
        <c:axId val="311363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3656"/>
        <c:crosses val="autoZero"/>
        <c:auto val="1"/>
        <c:lblAlgn val="ctr"/>
        <c:lblOffset val="100"/>
        <c:noMultiLvlLbl val="0"/>
      </c:catAx>
      <c:valAx>
        <c:axId val="311363656"/>
        <c:scaling>
          <c:orientation val="minMax"/>
          <c:max val="3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3264"/>
        <c:crosses val="autoZero"/>
        <c:crossBetween val="between"/>
        <c:majorUnit val="5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Cells_5Hz_2016'!$C$1</c:f>
              <c:strCache>
                <c:ptCount val="1"/>
                <c:pt idx="0">
                  <c:v>HPC-Projecting Unknown Cells (11ms)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'Unknown Cells_5Hz_2016'!$A$2:$A$71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Cells_5Hz_2016'!$C$2:$C$71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  <c:pt idx="27">
                  <c:v>4</c:v>
                </c:pt>
                <c:pt idx="28">
                  <c:v>1</c:v>
                </c:pt>
                <c:pt idx="29">
                  <c:v>4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78-4E0A-AEBF-94BA541E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364440"/>
        <c:axId val="311364832"/>
      </c:barChart>
      <c:catAx>
        <c:axId val="3113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4832"/>
        <c:crosses val="autoZero"/>
        <c:auto val="1"/>
        <c:lblAlgn val="ctr"/>
        <c:lblOffset val="100"/>
        <c:noMultiLvlLbl val="0"/>
      </c:catAx>
      <c:valAx>
        <c:axId val="311364832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4440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Cells_5Hz_2016'!$B$1</c:f>
              <c:strCache>
                <c:ptCount val="1"/>
                <c:pt idx="0">
                  <c:v>HPC-Projecting Unknown Cells (10ms)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'Unknown Cells_5Hz_2016'!$A$2:$A$71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(0.116)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Cells_5Hz_2016'!$B$2:$B$71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  <c:pt idx="27">
                  <c:v>4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C5-45A7-AE40-9373D8ACA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365616"/>
        <c:axId val="311366008"/>
      </c:barChart>
      <c:catAx>
        <c:axId val="31136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6008"/>
        <c:crosses val="autoZero"/>
        <c:auto val="1"/>
        <c:lblAlgn val="ctr"/>
        <c:lblOffset val="100"/>
        <c:noMultiLvlLbl val="0"/>
      </c:catAx>
      <c:valAx>
        <c:axId val="311366008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5616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Cells_10Hz_2016'!$D$1</c:f>
              <c:strCache>
                <c:ptCount val="1"/>
                <c:pt idx="0">
                  <c:v>HPC-Projecting Unknown Cells (12ms)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'Unknown Cells_10Hz_2016'!$A$2:$A$71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Cells_10Hz_2016'!$D$2:$D$71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2</c:v>
                </c:pt>
                <c:pt idx="26">
                  <c:v>7</c:v>
                </c:pt>
                <c:pt idx="27">
                  <c:v>5</c:v>
                </c:pt>
                <c:pt idx="28">
                  <c:v>1</c:v>
                </c:pt>
                <c:pt idx="29">
                  <c:v>4</c:v>
                </c:pt>
                <c:pt idx="30">
                  <c:v>3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4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F-4EF2-8D85-B6C994723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87616"/>
        <c:axId val="322988008"/>
      </c:barChart>
      <c:catAx>
        <c:axId val="32298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8008"/>
        <c:crosses val="autoZero"/>
        <c:auto val="1"/>
        <c:lblAlgn val="ctr"/>
        <c:lblOffset val="100"/>
        <c:noMultiLvlLbl val="0"/>
      </c:catAx>
      <c:valAx>
        <c:axId val="322988008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7616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Cells_10Hz_2016'!$E$1</c:f>
              <c:strCache>
                <c:ptCount val="1"/>
                <c:pt idx="0">
                  <c:v>Light Responsive Unknown Cells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6350">
              <a:solidFill>
                <a:srgbClr val="000000"/>
              </a:solidFill>
            </a:ln>
            <a:effectLst/>
          </c:spPr>
          <c:invertIfNegative val="0"/>
          <c:cat>
            <c:strRef>
              <c:f>'Unknown Cells_10Hz_2016'!$A$2:$A$71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Cells_10Hz_2016'!$E$2:$E$71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9</c:v>
                </c:pt>
                <c:pt idx="23">
                  <c:v>7</c:v>
                </c:pt>
                <c:pt idx="24">
                  <c:v>5</c:v>
                </c:pt>
                <c:pt idx="25">
                  <c:v>4</c:v>
                </c:pt>
                <c:pt idx="26">
                  <c:v>7</c:v>
                </c:pt>
                <c:pt idx="27">
                  <c:v>5</c:v>
                </c:pt>
                <c:pt idx="28">
                  <c:v>1</c:v>
                </c:pt>
                <c:pt idx="29">
                  <c:v>4</c:v>
                </c:pt>
                <c:pt idx="30">
                  <c:v>4</c:v>
                </c:pt>
                <c:pt idx="31">
                  <c:v>2</c:v>
                </c:pt>
                <c:pt idx="32">
                  <c:v>2</c:v>
                </c:pt>
                <c:pt idx="33">
                  <c:v>1</c:v>
                </c:pt>
                <c:pt idx="34">
                  <c:v>0</c:v>
                </c:pt>
                <c:pt idx="35">
                  <c:v>5</c:v>
                </c:pt>
                <c:pt idx="36">
                  <c:v>2</c:v>
                </c:pt>
                <c:pt idx="37">
                  <c:v>2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35-40E4-B8CA-364358FF5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2988792"/>
        <c:axId val="311361304"/>
      </c:barChart>
      <c:catAx>
        <c:axId val="322988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1304"/>
        <c:crosses val="autoZero"/>
        <c:auto val="1"/>
        <c:lblAlgn val="ctr"/>
        <c:lblOffset val="100"/>
        <c:noMultiLvlLbl val="0"/>
      </c:catAx>
      <c:valAx>
        <c:axId val="311361304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2988792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Cells_10Hz_2016'!$F$1</c:f>
              <c:strCache>
                <c:ptCount val="1"/>
                <c:pt idx="0">
                  <c:v>Non-Responsive Unknown Cells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'Unknown Cells_10Hz_2016'!$A$2:$A$71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Cells_10Hz_2016'!$F$2:$F$71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3</c:v>
                </c:pt>
                <c:pt idx="14">
                  <c:v>9</c:v>
                </c:pt>
                <c:pt idx="15">
                  <c:v>7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12</c:v>
                </c:pt>
                <c:pt idx="20">
                  <c:v>14</c:v>
                </c:pt>
                <c:pt idx="21">
                  <c:v>17</c:v>
                </c:pt>
                <c:pt idx="22">
                  <c:v>22</c:v>
                </c:pt>
                <c:pt idx="23">
                  <c:v>15</c:v>
                </c:pt>
                <c:pt idx="24">
                  <c:v>12</c:v>
                </c:pt>
                <c:pt idx="25">
                  <c:v>23</c:v>
                </c:pt>
                <c:pt idx="26">
                  <c:v>7</c:v>
                </c:pt>
                <c:pt idx="27">
                  <c:v>15</c:v>
                </c:pt>
                <c:pt idx="28">
                  <c:v>6</c:v>
                </c:pt>
                <c:pt idx="29">
                  <c:v>6</c:v>
                </c:pt>
                <c:pt idx="30">
                  <c:v>9</c:v>
                </c:pt>
                <c:pt idx="31">
                  <c:v>6</c:v>
                </c:pt>
                <c:pt idx="32">
                  <c:v>2</c:v>
                </c:pt>
                <c:pt idx="33">
                  <c:v>6</c:v>
                </c:pt>
                <c:pt idx="34">
                  <c:v>3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1</c:v>
                </c:pt>
                <c:pt idx="39">
                  <c:v>2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D1-4512-B0D4-6CFC2F396E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362088"/>
        <c:axId val="311362480"/>
      </c:barChart>
      <c:catAx>
        <c:axId val="311362088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2480"/>
        <c:crosses val="autoZero"/>
        <c:auto val="1"/>
        <c:lblAlgn val="ctr"/>
        <c:lblOffset val="100"/>
        <c:noMultiLvlLbl val="0"/>
      </c:catAx>
      <c:valAx>
        <c:axId val="311362480"/>
        <c:scaling>
          <c:orientation val="minMax"/>
          <c:max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2088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Cells_10Hz_2016'!$G$1</c:f>
              <c:strCache>
                <c:ptCount val="1"/>
                <c:pt idx="0">
                  <c:v>All Unknown Cells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'Unknown Cells_10Hz_2016'!$A$2:$A$71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Cells_10Hz_2016'!$G$2:$G$71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10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19</c:v>
                </c:pt>
                <c:pt idx="22">
                  <c:v>31</c:v>
                </c:pt>
                <c:pt idx="23">
                  <c:v>22</c:v>
                </c:pt>
                <c:pt idx="24">
                  <c:v>17</c:v>
                </c:pt>
                <c:pt idx="25">
                  <c:v>26</c:v>
                </c:pt>
                <c:pt idx="26">
                  <c:v>14</c:v>
                </c:pt>
                <c:pt idx="27">
                  <c:v>20</c:v>
                </c:pt>
                <c:pt idx="28">
                  <c:v>7</c:v>
                </c:pt>
                <c:pt idx="29">
                  <c:v>10</c:v>
                </c:pt>
                <c:pt idx="30">
                  <c:v>13</c:v>
                </c:pt>
                <c:pt idx="31">
                  <c:v>8</c:v>
                </c:pt>
                <c:pt idx="32">
                  <c:v>4</c:v>
                </c:pt>
                <c:pt idx="33">
                  <c:v>7</c:v>
                </c:pt>
                <c:pt idx="34">
                  <c:v>3</c:v>
                </c:pt>
                <c:pt idx="35">
                  <c:v>7</c:v>
                </c:pt>
                <c:pt idx="36">
                  <c:v>4</c:v>
                </c:pt>
                <c:pt idx="37">
                  <c:v>2</c:v>
                </c:pt>
                <c:pt idx="38">
                  <c:v>1</c:v>
                </c:pt>
                <c:pt idx="39">
                  <c:v>2</c:v>
                </c:pt>
                <c:pt idx="40">
                  <c:v>2</c:v>
                </c:pt>
                <c:pt idx="41">
                  <c:v>1</c:v>
                </c:pt>
                <c:pt idx="42">
                  <c:v>1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1-4C8B-B9C4-A78324ED6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363264"/>
        <c:axId val="311363656"/>
      </c:barChart>
      <c:catAx>
        <c:axId val="3113632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3656"/>
        <c:crosses val="autoZero"/>
        <c:auto val="1"/>
        <c:lblAlgn val="ctr"/>
        <c:lblOffset val="100"/>
        <c:noMultiLvlLbl val="0"/>
      </c:catAx>
      <c:valAx>
        <c:axId val="311363656"/>
        <c:scaling>
          <c:orientation val="minMax"/>
          <c:max val="35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3264"/>
        <c:crosses val="autoZero"/>
        <c:crossBetween val="between"/>
        <c:majorUnit val="5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Cells_10Hz_2016'!$C$1</c:f>
              <c:strCache>
                <c:ptCount val="1"/>
                <c:pt idx="0">
                  <c:v>HPC-Projecting Unknown Cells (11ms)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'Unknown Cells_10Hz_2016'!$A$2:$A$71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Cells_10Hz_2016'!$C$2:$C$71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8</c:v>
                </c:pt>
                <c:pt idx="23">
                  <c:v>7</c:v>
                </c:pt>
                <c:pt idx="24">
                  <c:v>4</c:v>
                </c:pt>
                <c:pt idx="25">
                  <c:v>2</c:v>
                </c:pt>
                <c:pt idx="26">
                  <c:v>7</c:v>
                </c:pt>
                <c:pt idx="27">
                  <c:v>5</c:v>
                </c:pt>
                <c:pt idx="28">
                  <c:v>1</c:v>
                </c:pt>
                <c:pt idx="29">
                  <c:v>4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4</c:v>
                </c:pt>
                <c:pt idx="36">
                  <c:v>2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8A-42FA-B9B8-4E97E0B61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364440"/>
        <c:axId val="311364832"/>
      </c:barChart>
      <c:catAx>
        <c:axId val="311364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4832"/>
        <c:crosses val="autoZero"/>
        <c:auto val="1"/>
        <c:lblAlgn val="ctr"/>
        <c:lblOffset val="100"/>
        <c:noMultiLvlLbl val="0"/>
      </c:catAx>
      <c:valAx>
        <c:axId val="311364832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4440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Non/Indirect-Responsive Cells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'Cell Counts_5Hz_Score2016'!$A$109</c:f>
              <c:strCache>
                <c:ptCount val="1"/>
                <c:pt idx="0">
                  <c:v>Speed-modulated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Counts_5Hz_Score2016'!$B$108:$F$108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Counts_5Hz_Score2016'!$B$109:$F$109</c:f>
              <c:numCache>
                <c:formatCode>0.00</c:formatCode>
                <c:ptCount val="5"/>
                <c:pt idx="0">
                  <c:v>56.84210526315789</c:v>
                </c:pt>
                <c:pt idx="1">
                  <c:v>4.0983606557377046</c:v>
                </c:pt>
                <c:pt idx="2">
                  <c:v>4.1666666666666661</c:v>
                </c:pt>
                <c:pt idx="3">
                  <c:v>0</c:v>
                </c:pt>
                <c:pt idx="4">
                  <c:v>6.4516129032258061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4-4B5E-AEEB-8CF57E320078}"/>
            </c:ext>
          </c:extLst>
        </c:ser>
        <c:ser>
          <c:idx val="1"/>
          <c:order val="1"/>
          <c:tx>
            <c:strRef>
              <c:f>'Cell Counts_5Hz_Score2016'!$A$110</c:f>
              <c:strCache>
                <c:ptCount val="1"/>
                <c:pt idx="0">
                  <c:v>Non-Speed-modulated</c:v>
                </c:pt>
              </c:strCache>
            </c:strRef>
          </c:tx>
          <c:spPr>
            <a:solidFill>
              <a:srgbClr val="D7D7FF"/>
            </a:solidFill>
            <a:ln w="12700">
              <a:solidFill>
                <a:schemeClr val="tx1"/>
              </a:solidFill>
            </a:ln>
            <a:effectLst/>
          </c:spPr>
          <c:invertIfNegative val="0"/>
          <c:cat>
            <c:strRef>
              <c:f>'Cell Counts_5Hz_Score2016'!$B$108:$F$108</c:f>
              <c:strCache>
                <c:ptCount val="5"/>
                <c:pt idx="0">
                  <c:v>Fast-Spiking Cells</c:v>
                </c:pt>
                <c:pt idx="1">
                  <c:v>Grid Cells</c:v>
                </c:pt>
                <c:pt idx="2">
                  <c:v> Head Direction Cells</c:v>
                </c:pt>
                <c:pt idx="3">
                  <c:v>Border Cells</c:v>
                </c:pt>
                <c:pt idx="4">
                  <c:v>Unknown Cells</c:v>
                </c:pt>
              </c:strCache>
            </c:strRef>
          </c:cat>
          <c:val>
            <c:numRef>
              <c:f>'Cell Counts_5Hz_Score2016'!$B$110:$F$110</c:f>
              <c:numCache>
                <c:formatCode>0.00</c:formatCode>
                <c:ptCount val="5"/>
                <c:pt idx="0">
                  <c:v>43.15789473684211</c:v>
                </c:pt>
                <c:pt idx="1">
                  <c:v>95.901639344262293</c:v>
                </c:pt>
                <c:pt idx="2">
                  <c:v>95.833333333333343</c:v>
                </c:pt>
                <c:pt idx="3">
                  <c:v>100</c:v>
                </c:pt>
                <c:pt idx="4">
                  <c:v>93.548387096774192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4-4B5E-AEEB-8CF57E3200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9732120"/>
        <c:axId val="259732512"/>
      </c:barChart>
      <c:catAx>
        <c:axId val="2597321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2512"/>
        <c:crosses val="autoZero"/>
        <c:auto val="1"/>
        <c:lblAlgn val="ctr"/>
        <c:lblOffset val="100"/>
        <c:noMultiLvlLbl val="0"/>
      </c:catAx>
      <c:valAx>
        <c:axId val="259732512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9732120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'Unknown Cells_10Hz_2016'!$B$1</c:f>
              <c:strCache>
                <c:ptCount val="1"/>
                <c:pt idx="0">
                  <c:v>HPC-Projecting Unknown Cells (10ms)</c:v>
                </c:pt>
              </c:strCache>
            </c:strRef>
          </c:tx>
          <c:spPr>
            <a:solidFill>
              <a:srgbClr val="0000B4"/>
            </a:solidFill>
            <a:ln>
              <a:noFill/>
            </a:ln>
            <a:effectLst/>
          </c:spPr>
          <c:invertIfNegative val="0"/>
          <c:cat>
            <c:strRef>
              <c:f>'Unknown Cells_10Hz_2016'!$A$2:$A$71</c:f>
              <c:strCache>
                <c:ptCount val="70"/>
                <c:pt idx="0">
                  <c:v>-0.20_-0.19</c:v>
                </c:pt>
                <c:pt idx="1">
                  <c:v>-0.19_-0.18</c:v>
                </c:pt>
                <c:pt idx="2">
                  <c:v>-0.18_-0.17</c:v>
                </c:pt>
                <c:pt idx="3">
                  <c:v>-0.17_-0.16</c:v>
                </c:pt>
                <c:pt idx="4">
                  <c:v>-0.16_-0.15</c:v>
                </c:pt>
                <c:pt idx="5">
                  <c:v>-0.15_-0.14</c:v>
                </c:pt>
                <c:pt idx="6">
                  <c:v>-0.14_-0.13</c:v>
                </c:pt>
                <c:pt idx="7">
                  <c:v>-0.13_-0.12</c:v>
                </c:pt>
                <c:pt idx="8">
                  <c:v>-0.12_-0.11</c:v>
                </c:pt>
                <c:pt idx="9">
                  <c:v>-0.11_-0.10</c:v>
                </c:pt>
                <c:pt idx="10">
                  <c:v>-0.10_-0.09</c:v>
                </c:pt>
                <c:pt idx="11">
                  <c:v>-0.09_-0.08</c:v>
                </c:pt>
                <c:pt idx="12">
                  <c:v>-0.08_-0.07</c:v>
                </c:pt>
                <c:pt idx="13">
                  <c:v>-0.07_-0.06</c:v>
                </c:pt>
                <c:pt idx="14">
                  <c:v>-0.06_-0.05</c:v>
                </c:pt>
                <c:pt idx="15">
                  <c:v>-0.05_-0.04</c:v>
                </c:pt>
                <c:pt idx="16">
                  <c:v>-0.04_-0.03</c:v>
                </c:pt>
                <c:pt idx="17">
                  <c:v>-0.03_-0.02</c:v>
                </c:pt>
                <c:pt idx="18">
                  <c:v>-0.02_-0.01</c:v>
                </c:pt>
                <c:pt idx="19">
                  <c:v>-0.01_0.00</c:v>
                </c:pt>
                <c:pt idx="20">
                  <c:v>0.00_0.01</c:v>
                </c:pt>
                <c:pt idx="21">
                  <c:v>0.01_0.02</c:v>
                </c:pt>
                <c:pt idx="22">
                  <c:v>0.02_0.03</c:v>
                </c:pt>
                <c:pt idx="23">
                  <c:v>0.03_0.04</c:v>
                </c:pt>
                <c:pt idx="24">
                  <c:v>0.04_0.05</c:v>
                </c:pt>
                <c:pt idx="25">
                  <c:v>0.05_0.06</c:v>
                </c:pt>
                <c:pt idx="26">
                  <c:v>0.06_0.07</c:v>
                </c:pt>
                <c:pt idx="27">
                  <c:v>0.07_0.08</c:v>
                </c:pt>
                <c:pt idx="28">
                  <c:v>0.08_0.09</c:v>
                </c:pt>
                <c:pt idx="29">
                  <c:v>0.09_0.10</c:v>
                </c:pt>
                <c:pt idx="30">
                  <c:v>0.10_0.11</c:v>
                </c:pt>
                <c:pt idx="31">
                  <c:v>0.11_0.12 (0.118)</c:v>
                </c:pt>
                <c:pt idx="32">
                  <c:v>0.12_0.13</c:v>
                </c:pt>
                <c:pt idx="33">
                  <c:v>0.13_0.14</c:v>
                </c:pt>
                <c:pt idx="34">
                  <c:v>0.14_0.15</c:v>
                </c:pt>
                <c:pt idx="35">
                  <c:v>0.15_0.16</c:v>
                </c:pt>
                <c:pt idx="36">
                  <c:v>0.16_0.17</c:v>
                </c:pt>
                <c:pt idx="37">
                  <c:v>0.17_0.18</c:v>
                </c:pt>
                <c:pt idx="38">
                  <c:v>0.18_0.19</c:v>
                </c:pt>
                <c:pt idx="39">
                  <c:v>0.19_0.20</c:v>
                </c:pt>
                <c:pt idx="40">
                  <c:v>0.20_0.21</c:v>
                </c:pt>
                <c:pt idx="41">
                  <c:v>0.21_0.22</c:v>
                </c:pt>
                <c:pt idx="42">
                  <c:v>0.22_0.23</c:v>
                </c:pt>
                <c:pt idx="43">
                  <c:v>0.23_0.24</c:v>
                </c:pt>
                <c:pt idx="44">
                  <c:v>0.24_0.25</c:v>
                </c:pt>
                <c:pt idx="45">
                  <c:v>0.25_0.26</c:v>
                </c:pt>
                <c:pt idx="46">
                  <c:v>0.26_0.27</c:v>
                </c:pt>
                <c:pt idx="47">
                  <c:v>0.27_0.28</c:v>
                </c:pt>
                <c:pt idx="48">
                  <c:v>0.28_0.29</c:v>
                </c:pt>
                <c:pt idx="49">
                  <c:v>0.29_0.30</c:v>
                </c:pt>
                <c:pt idx="50">
                  <c:v>0.30_0.31</c:v>
                </c:pt>
                <c:pt idx="51">
                  <c:v>0.31_0.32</c:v>
                </c:pt>
                <c:pt idx="52">
                  <c:v>0.32_0.33</c:v>
                </c:pt>
                <c:pt idx="53">
                  <c:v>0.33_0.34</c:v>
                </c:pt>
                <c:pt idx="54">
                  <c:v>0.34_0.35</c:v>
                </c:pt>
                <c:pt idx="55">
                  <c:v>0.35_0.36</c:v>
                </c:pt>
                <c:pt idx="56">
                  <c:v>0.36_0.37</c:v>
                </c:pt>
                <c:pt idx="57">
                  <c:v>0.37_0.38</c:v>
                </c:pt>
                <c:pt idx="58">
                  <c:v>0.38_0.39</c:v>
                </c:pt>
                <c:pt idx="59">
                  <c:v>0.39_0.40</c:v>
                </c:pt>
                <c:pt idx="60">
                  <c:v>0.40_0.41</c:v>
                </c:pt>
                <c:pt idx="61">
                  <c:v>0.41_0.42</c:v>
                </c:pt>
                <c:pt idx="62">
                  <c:v>0.42_0.43</c:v>
                </c:pt>
                <c:pt idx="63">
                  <c:v>0.43_0.44</c:v>
                </c:pt>
                <c:pt idx="64">
                  <c:v>0.44_0.45</c:v>
                </c:pt>
                <c:pt idx="65">
                  <c:v>0.45_0.46</c:v>
                </c:pt>
                <c:pt idx="66">
                  <c:v>0.46_0.47</c:v>
                </c:pt>
                <c:pt idx="67">
                  <c:v>0.47_0.48</c:v>
                </c:pt>
                <c:pt idx="68">
                  <c:v>0.48_0.49</c:v>
                </c:pt>
                <c:pt idx="69">
                  <c:v>0.49_0.50</c:v>
                </c:pt>
              </c:strCache>
            </c:strRef>
          </c:cat>
          <c:val>
            <c:numRef>
              <c:f>'Unknown Cells_10Hz_2016'!$B$2:$B$71</c:f>
              <c:numCache>
                <c:formatCode>General</c:formatCode>
                <c:ptCount val="7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8</c:v>
                </c:pt>
                <c:pt idx="23">
                  <c:v>6</c:v>
                </c:pt>
                <c:pt idx="24">
                  <c:v>4</c:v>
                </c:pt>
                <c:pt idx="25">
                  <c:v>1</c:v>
                </c:pt>
                <c:pt idx="26">
                  <c:v>6</c:v>
                </c:pt>
                <c:pt idx="27">
                  <c:v>5</c:v>
                </c:pt>
                <c:pt idx="28">
                  <c:v>1</c:v>
                </c:pt>
                <c:pt idx="29">
                  <c:v>3</c:v>
                </c:pt>
                <c:pt idx="30">
                  <c:v>3</c:v>
                </c:pt>
                <c:pt idx="31">
                  <c:v>1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2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E-4069-83B0-76DECD067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1365616"/>
        <c:axId val="311366008"/>
      </c:barChart>
      <c:catAx>
        <c:axId val="31136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6008"/>
        <c:crosses val="autoZero"/>
        <c:auto val="1"/>
        <c:lblAlgn val="ctr"/>
        <c:lblOffset val="100"/>
        <c:noMultiLvlLbl val="0"/>
      </c:catAx>
      <c:valAx>
        <c:axId val="311366008"/>
        <c:scaling>
          <c:orientation val="minMax"/>
          <c:max val="1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9525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1365616"/>
        <c:crosses val="autoZero"/>
        <c:crossBetween val="between"/>
        <c:majorUnit val="1"/>
      </c:valAx>
      <c:spPr>
        <a:noFill/>
        <a:ln w="9525">
          <a:solidFill>
            <a:srgbClr val="000000"/>
          </a:solidFill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43-4526-94CC-622D1B032228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B43-4526-94CC-622D1B032228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B43-4526-94CC-622D1B032228}"/>
              </c:ext>
            </c:extLst>
          </c:dPt>
          <c:dPt>
            <c:idx val="3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B43-4526-94CC-622D1B032228}"/>
              </c:ext>
            </c:extLst>
          </c:dPt>
          <c:dPt>
            <c:idx val="4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B43-4526-94CC-622D1B032228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B43-4526-94CC-622D1B032228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B43-4526-94CC-622D1B032228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B43-4526-94CC-622D1B032228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B43-4526-94CC-622D1B032228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B43-4526-94CC-622D1B032228}"/>
              </c:ext>
            </c:extLst>
          </c:dPt>
          <c:val>
            <c:numRef>
              <c:f>'HPC-projecting Cell Cake_12ms'!$B$17:$K$17</c:f>
              <c:numCache>
                <c:formatCode>General</c:formatCode>
                <c:ptCount val="10"/>
                <c:pt idx="0">
                  <c:v>52</c:v>
                </c:pt>
                <c:pt idx="1">
                  <c:v>12</c:v>
                </c:pt>
                <c:pt idx="2">
                  <c:v>23</c:v>
                </c:pt>
                <c:pt idx="3">
                  <c:v>12</c:v>
                </c:pt>
                <c:pt idx="4">
                  <c:v>6</c:v>
                </c:pt>
                <c:pt idx="5">
                  <c:v>29</c:v>
                </c:pt>
                <c:pt idx="6">
                  <c:v>2</c:v>
                </c:pt>
                <c:pt idx="7">
                  <c:v>10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B43-4526-94CC-622D1B0322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63-4329-A626-C94F803DBD86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63-4329-A626-C94F803DBD86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63-4329-A626-C94F803DBD86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63-4329-A626-C94F803DBD86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63-4329-A626-C94F803DBD86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63-4329-A626-C94F803DBD86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63-4329-A626-C94F803DBD86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63-4329-A626-C94F803DBD86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7A63-4329-A626-C94F803DBD86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7A63-4329-A626-C94F803DBD86}"/>
              </c:ext>
            </c:extLst>
          </c:dPt>
          <c:cat>
            <c:strRef>
              <c:f>'HPC-projecting Cell Cake_12ms'!$B$41:$F$41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'HPC-projecting Cell Cake_12ms'!$B$42:$F$42</c:f>
              <c:numCache>
                <c:formatCode>General</c:formatCode>
                <c:ptCount val="5"/>
                <c:pt idx="0">
                  <c:v>23</c:v>
                </c:pt>
                <c:pt idx="1">
                  <c:v>6</c:v>
                </c:pt>
                <c:pt idx="2">
                  <c:v>2</c:v>
                </c:pt>
                <c:pt idx="3">
                  <c:v>2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A63-4329-A626-C94F803D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'HPC-projecting Cell Cake_12ms'!$A$70</c:f>
              <c:strCache>
                <c:ptCount val="1"/>
                <c:pt idx="0">
                  <c:v>%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3366FF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A5-447D-A92D-73DD2715D3CA}"/>
              </c:ext>
            </c:extLst>
          </c:dPt>
          <c:dPt>
            <c:idx val="1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A5-447D-A92D-73DD2715D3CA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A5-447D-A92D-73DD2715D3CA}"/>
              </c:ext>
            </c:extLst>
          </c:dPt>
          <c:dPt>
            <c:idx val="3"/>
            <c:bubble3D val="0"/>
            <c:spPr>
              <a:solidFill>
                <a:srgbClr val="00B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A5-447D-A92D-73DD2715D3CA}"/>
              </c:ext>
            </c:extLst>
          </c:dPt>
          <c:dPt>
            <c:idx val="4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A5-447D-A92D-73DD2715D3CA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A5-447D-A92D-73DD2715D3CA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A5-447D-A92D-73DD2715D3CA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AA5-447D-A92D-73DD2715D3CA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AA5-447D-A92D-73DD2715D3CA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AA5-447D-A92D-73DD2715D3CA}"/>
              </c:ext>
            </c:extLst>
          </c:dPt>
          <c:cat>
            <c:multiLvlStrRef>
              <c:f>'HPC-projecting Cell Cake_12ms'!$B$68:$G$69</c:f>
              <c:multiLvlStrCache>
                <c:ptCount val="6"/>
                <c:lvl>
                  <c:pt idx="0">
                    <c:v>35</c:v>
                  </c:pt>
                  <c:pt idx="1">
                    <c:v>35</c:v>
                  </c:pt>
                  <c:pt idx="2">
                    <c:v>12</c:v>
                  </c:pt>
                  <c:pt idx="3">
                    <c:v>9</c:v>
                  </c:pt>
                  <c:pt idx="4">
                    <c:v>64</c:v>
                  </c:pt>
                  <c:pt idx="5">
                    <c:v>155</c:v>
                  </c:pt>
                </c:lvl>
                <c:lvl>
                  <c:pt idx="0">
                    <c:v>Fast-Spiking Cells</c:v>
                  </c:pt>
                  <c:pt idx="1">
                    <c:v>Grid Cells</c:v>
                  </c:pt>
                  <c:pt idx="2">
                    <c:v>Head Direction Cells</c:v>
                  </c:pt>
                  <c:pt idx="3">
                    <c:v>Border Cells</c:v>
                  </c:pt>
                  <c:pt idx="4">
                    <c:v>Unknown Cells</c:v>
                  </c:pt>
                </c:lvl>
              </c:multiLvlStrCache>
            </c:multiLvlStrRef>
          </c:cat>
          <c:val>
            <c:numRef>
              <c:f>'HPC-projecting Cell Cake_12ms'!$B$70:$G$70</c:f>
              <c:numCache>
                <c:formatCode>0%</c:formatCode>
                <c:ptCount val="6"/>
                <c:pt idx="0">
                  <c:v>0.22580645161290322</c:v>
                </c:pt>
                <c:pt idx="1">
                  <c:v>0.22580645161290322</c:v>
                </c:pt>
                <c:pt idx="2">
                  <c:v>7.7419354838709681E-2</c:v>
                </c:pt>
                <c:pt idx="3">
                  <c:v>5.8064516129032261E-2</c:v>
                </c:pt>
                <c:pt idx="4">
                  <c:v>0.41290322580645161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AA5-447D-A92D-73DD2715D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8C6-4EF5-ADA2-BA7529147D48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8C6-4EF5-ADA2-BA7529147D48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8C6-4EF5-ADA2-BA7529147D48}"/>
              </c:ext>
            </c:extLst>
          </c:dPt>
          <c:dPt>
            <c:idx val="3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8C6-4EF5-ADA2-BA7529147D48}"/>
              </c:ext>
            </c:extLst>
          </c:dPt>
          <c:dPt>
            <c:idx val="4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8C6-4EF5-ADA2-BA7529147D48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8C6-4EF5-ADA2-BA7529147D48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48C6-4EF5-ADA2-BA7529147D48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48C6-4EF5-ADA2-BA7529147D48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48C6-4EF5-ADA2-BA7529147D48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48C6-4EF5-ADA2-BA7529147D48}"/>
              </c:ext>
            </c:extLst>
          </c:dPt>
          <c:val>
            <c:numRef>
              <c:f>'HPC-projecting Cell Cake_11ms'!$B$17:$K$17</c:f>
              <c:numCache>
                <c:formatCode>General</c:formatCode>
                <c:ptCount val="10"/>
                <c:pt idx="0">
                  <c:v>49</c:v>
                </c:pt>
                <c:pt idx="1">
                  <c:v>10</c:v>
                </c:pt>
                <c:pt idx="2">
                  <c:v>23</c:v>
                </c:pt>
                <c:pt idx="3">
                  <c:v>9</c:v>
                </c:pt>
                <c:pt idx="4">
                  <c:v>5</c:v>
                </c:pt>
                <c:pt idx="5">
                  <c:v>28</c:v>
                </c:pt>
                <c:pt idx="6">
                  <c:v>2</c:v>
                </c:pt>
                <c:pt idx="7">
                  <c:v>10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8C6-4EF5-ADA2-BA7529147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521-4AEA-9789-92587B1DC78E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521-4AEA-9789-92587B1DC78E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521-4AEA-9789-92587B1DC78E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521-4AEA-9789-92587B1DC78E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521-4AEA-9789-92587B1DC78E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521-4AEA-9789-92587B1DC78E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521-4AEA-9789-92587B1DC78E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521-4AEA-9789-92587B1DC78E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521-4AEA-9789-92587B1DC78E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521-4AEA-9789-92587B1DC78E}"/>
              </c:ext>
            </c:extLst>
          </c:dPt>
          <c:cat>
            <c:strRef>
              <c:f>'HPC-projecting Cell Cake_11ms'!$B$41:$F$41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'HPC-projecting Cell Cake_11ms'!$B$42:$F$42</c:f>
              <c:numCache>
                <c:formatCode>General</c:formatCode>
                <c:ptCount val="5"/>
                <c:pt idx="0">
                  <c:v>23</c:v>
                </c:pt>
                <c:pt idx="1">
                  <c:v>5</c:v>
                </c:pt>
                <c:pt idx="2">
                  <c:v>2</c:v>
                </c:pt>
                <c:pt idx="3">
                  <c:v>2</c:v>
                </c:pt>
                <c:pt idx="4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521-4AEA-9789-92587B1DC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37-48AA-9477-B61869632CDF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37-48AA-9477-B61869632CDF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E37-48AA-9477-B61869632CDF}"/>
              </c:ext>
            </c:extLst>
          </c:dPt>
          <c:dPt>
            <c:idx val="3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E37-48AA-9477-B61869632CDF}"/>
              </c:ext>
            </c:extLst>
          </c:dPt>
          <c:dPt>
            <c:idx val="4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E37-48AA-9477-B61869632CDF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E37-48AA-9477-B61869632CDF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E37-48AA-9477-B61869632CDF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E37-48AA-9477-B61869632CDF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E37-48AA-9477-B61869632CDF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E37-48AA-9477-B61869632CDF}"/>
              </c:ext>
            </c:extLst>
          </c:dPt>
          <c:val>
            <c:numRef>
              <c:f>'HPC-projecting Cell Cake_10ms'!$B$17:$K$17</c:f>
              <c:numCache>
                <c:formatCode>General</c:formatCode>
                <c:ptCount val="10"/>
                <c:pt idx="0">
                  <c:v>45</c:v>
                </c:pt>
                <c:pt idx="1">
                  <c:v>4</c:v>
                </c:pt>
                <c:pt idx="2">
                  <c:v>18</c:v>
                </c:pt>
                <c:pt idx="3">
                  <c:v>7</c:v>
                </c:pt>
                <c:pt idx="4">
                  <c:v>4</c:v>
                </c:pt>
                <c:pt idx="5">
                  <c:v>19</c:v>
                </c:pt>
                <c:pt idx="6">
                  <c:v>1</c:v>
                </c:pt>
                <c:pt idx="7">
                  <c:v>10</c:v>
                </c:pt>
                <c:pt idx="8">
                  <c:v>2</c:v>
                </c:pt>
                <c:pt idx="9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E37-48AA-9477-B61869632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4D7-4A18-A333-A1442811D793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4D7-4A18-A333-A1442811D793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4D7-4A18-A333-A1442811D793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4D7-4A18-A333-A1442811D793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4D7-4A18-A333-A1442811D793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4D7-4A18-A333-A1442811D793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4D7-4A18-A333-A1442811D793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4D7-4A18-A333-A1442811D793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B4D7-4A18-A333-A1442811D793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B4D7-4A18-A333-A1442811D793}"/>
              </c:ext>
            </c:extLst>
          </c:dPt>
          <c:cat>
            <c:strRef>
              <c:f>'HPC-projecting Cell Cake_10ms'!$B$41:$F$41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'HPC-projecting Cell Cake_10ms'!$B$42:$F$42</c:f>
              <c:numCache>
                <c:formatCode>General</c:formatCode>
                <c:ptCount val="5"/>
                <c:pt idx="0">
                  <c:v>18</c:v>
                </c:pt>
                <c:pt idx="1">
                  <c:v>4</c:v>
                </c:pt>
                <c:pt idx="2">
                  <c:v>1</c:v>
                </c:pt>
                <c:pt idx="3">
                  <c:v>2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4D7-4A18-A333-A1442811D7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5875">
              <a:noFill/>
            </a:ln>
          </c:spPr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7D2-49C0-9345-7C71431505FE}"/>
              </c:ext>
            </c:extLst>
          </c:dPt>
          <c:dPt>
            <c:idx val="1"/>
            <c:bubble3D val="0"/>
            <c:spPr>
              <a:pattFill prst="solidDmnd">
                <a:fgClr>
                  <a:schemeClr val="bg1">
                    <a:lumMod val="50000"/>
                  </a:schemeClr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7D2-49C0-9345-7C71431505FE}"/>
              </c:ext>
            </c:extLst>
          </c:dPt>
          <c:dPt>
            <c:idx val="2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A7D2-49C0-9345-7C71431505FE}"/>
              </c:ext>
            </c:extLst>
          </c:dPt>
          <c:dPt>
            <c:idx val="3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A7D2-49C0-9345-7C71431505FE}"/>
              </c:ext>
            </c:extLst>
          </c:dPt>
          <c:dPt>
            <c:idx val="4"/>
            <c:bubble3D val="0"/>
            <c:spPr>
              <a:solidFill>
                <a:srgbClr val="3366FF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7D2-49C0-9345-7C71431505FE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A7D2-49C0-9345-7C71431505FE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A7D2-49C0-9345-7C71431505FE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A7D2-49C0-9345-7C71431505FE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A7D2-49C0-9345-7C71431505FE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5875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A7D2-49C0-9345-7C71431505FE}"/>
              </c:ext>
            </c:extLst>
          </c:dPt>
          <c:val>
            <c:numRef>
              <c:f>'Synaptic activated Cells_5Hz'!$B$15:$K$15</c:f>
              <c:numCache>
                <c:formatCode>General</c:formatCode>
                <c:ptCount val="10"/>
                <c:pt idx="0">
                  <c:v>5</c:v>
                </c:pt>
                <c:pt idx="1">
                  <c:v>3</c:v>
                </c:pt>
                <c:pt idx="2">
                  <c:v>18</c:v>
                </c:pt>
                <c:pt idx="3">
                  <c:v>2</c:v>
                </c:pt>
                <c:pt idx="4">
                  <c:v>6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7D2-49C0-9345-7C7143150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ln w="12700">
              <a:solidFill>
                <a:schemeClr val="tx1"/>
              </a:solidFill>
            </a:ln>
          </c:spPr>
          <c:dPt>
            <c:idx val="0"/>
            <c:bubble3D val="0"/>
            <c:spPr>
              <a:pattFill prst="solidDmnd">
                <a:fgClr>
                  <a:srgbClr val="3366FF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439-404E-A2E3-96B147D9FC00}"/>
              </c:ext>
            </c:extLst>
          </c:dPt>
          <c:dPt>
            <c:idx val="1"/>
            <c:bubble3D val="0"/>
            <c:spPr>
              <a:pattFill prst="solidDmnd">
                <a:fgClr>
                  <a:srgbClr val="FF5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439-404E-A2E3-96B147D9FC00}"/>
              </c:ext>
            </c:extLst>
          </c:dPt>
          <c:dPt>
            <c:idx val="2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439-404E-A2E3-96B147D9FC00}"/>
              </c:ext>
            </c:extLst>
          </c:dPt>
          <c:dPt>
            <c:idx val="3"/>
            <c:bubble3D val="0"/>
            <c:spPr>
              <a:pattFill prst="solidDmnd">
                <a:fgClr>
                  <a:srgbClr val="00B05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439-404E-A2E3-96B147D9FC00}"/>
              </c:ext>
            </c:extLst>
          </c:dPt>
          <c:dPt>
            <c:idx val="4"/>
            <c:bubble3D val="0"/>
            <c:spPr>
              <a:pattFill prst="solidDmnd">
                <a:fgClr>
                  <a:schemeClr val="tx1">
                    <a:lumMod val="50000"/>
                    <a:lumOff val="50000"/>
                  </a:schemeClr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439-404E-A2E3-96B147D9FC00}"/>
              </c:ext>
            </c:extLst>
          </c:dPt>
          <c:dPt>
            <c:idx val="5"/>
            <c:bubble3D val="0"/>
            <c:spPr>
              <a:solidFill>
                <a:srgbClr val="FF505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439-404E-A2E3-96B147D9FC00}"/>
              </c:ext>
            </c:extLst>
          </c:dPt>
          <c:dPt>
            <c:idx val="6"/>
            <c:bubble3D val="0"/>
            <c:spPr>
              <a:pattFill prst="solidDmnd">
                <a:fgClr>
                  <a:srgbClr val="FFC000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439-404E-A2E3-96B147D9FC00}"/>
              </c:ext>
            </c:extLst>
          </c:dPt>
          <c:dPt>
            <c:idx val="7"/>
            <c:bubble3D val="0"/>
            <c:spPr>
              <a:solidFill>
                <a:srgbClr val="FFC000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439-404E-A2E3-96B147D9FC00}"/>
              </c:ext>
            </c:extLst>
          </c:dPt>
          <c:dPt>
            <c:idx val="8"/>
            <c:bubble3D val="0"/>
            <c:spPr>
              <a:pattFill prst="solidDmnd">
                <a:fgClr>
                  <a:srgbClr val="33CC33"/>
                </a:fgClr>
                <a:bgClr>
                  <a:schemeClr val="bg1"/>
                </a:bgClr>
              </a:patt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439-404E-A2E3-96B147D9FC00}"/>
              </c:ext>
            </c:extLst>
          </c:dPt>
          <c:dPt>
            <c:idx val="9"/>
            <c:bubble3D val="0"/>
            <c:spPr>
              <a:solidFill>
                <a:srgbClr val="33CC33"/>
              </a:solidFill>
              <a:ln w="1270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439-404E-A2E3-96B147D9FC00}"/>
              </c:ext>
            </c:extLst>
          </c:dPt>
          <c:cat>
            <c:strRef>
              <c:f>'Synaptic activated Cells_5Hz'!$B$37:$F$37</c:f>
              <c:strCache>
                <c:ptCount val="5"/>
                <c:pt idx="0">
                  <c:v>Fast-Spiking Cells-Speed</c:v>
                </c:pt>
                <c:pt idx="1">
                  <c:v>Grid Cells-Speed</c:v>
                </c:pt>
                <c:pt idx="2">
                  <c:v>Head Direction Cells-Speed</c:v>
                </c:pt>
                <c:pt idx="3">
                  <c:v>Border Cells-speed</c:v>
                </c:pt>
                <c:pt idx="4">
                  <c:v>Unknown Cells-Speed</c:v>
                </c:pt>
              </c:strCache>
            </c:strRef>
          </c:cat>
          <c:val>
            <c:numRef>
              <c:f>'Synaptic activated Cells_5Hz'!$B$38:$F$38</c:f>
              <c:numCache>
                <c:formatCode>General</c:formatCode>
                <c:ptCount val="5"/>
                <c:pt idx="0">
                  <c:v>18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439-404E-A2E3-96B147D9FC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5" Type="http://schemas.openxmlformats.org/officeDocument/2006/relationships/chart" Target="../charts/chart71.xml"/><Relationship Id="rId4" Type="http://schemas.openxmlformats.org/officeDocument/2006/relationships/chart" Target="../charts/chart7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5.xml"/><Relationship Id="rId2" Type="http://schemas.openxmlformats.org/officeDocument/2006/relationships/chart" Target="../charts/chart74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5" Type="http://schemas.openxmlformats.org/officeDocument/2006/relationships/chart" Target="../charts/chart77.xml"/><Relationship Id="rId4" Type="http://schemas.openxmlformats.org/officeDocument/2006/relationships/chart" Target="../charts/chart76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1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4" Type="http://schemas.openxmlformats.org/officeDocument/2006/relationships/chart" Target="../charts/chart82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5.xml"/><Relationship Id="rId1" Type="http://schemas.openxmlformats.org/officeDocument/2006/relationships/chart" Target="../charts/chart94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7.xml"/><Relationship Id="rId1" Type="http://schemas.openxmlformats.org/officeDocument/2006/relationships/chart" Target="../charts/chart96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0.xml"/><Relationship Id="rId7" Type="http://schemas.openxmlformats.org/officeDocument/2006/relationships/chart" Target="../charts/chart104.xml"/><Relationship Id="rId2" Type="http://schemas.openxmlformats.org/officeDocument/2006/relationships/chart" Target="../charts/chart99.xml"/><Relationship Id="rId1" Type="http://schemas.openxmlformats.org/officeDocument/2006/relationships/chart" Target="../charts/chart98.xml"/><Relationship Id="rId6" Type="http://schemas.openxmlformats.org/officeDocument/2006/relationships/chart" Target="../charts/chart103.xml"/><Relationship Id="rId5" Type="http://schemas.openxmlformats.org/officeDocument/2006/relationships/chart" Target="../charts/chart102.xml"/><Relationship Id="rId4" Type="http://schemas.openxmlformats.org/officeDocument/2006/relationships/chart" Target="../charts/chart10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7.xml"/><Relationship Id="rId2" Type="http://schemas.openxmlformats.org/officeDocument/2006/relationships/chart" Target="../charts/chart106.xml"/><Relationship Id="rId1" Type="http://schemas.openxmlformats.org/officeDocument/2006/relationships/chart" Target="../charts/chart105.xml"/><Relationship Id="rId5" Type="http://schemas.openxmlformats.org/officeDocument/2006/relationships/chart" Target="../charts/chart109.xml"/><Relationship Id="rId4" Type="http://schemas.openxmlformats.org/officeDocument/2006/relationships/chart" Target="../charts/chart10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13" Type="http://schemas.openxmlformats.org/officeDocument/2006/relationships/chart" Target="../charts/chart15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12" Type="http://schemas.openxmlformats.org/officeDocument/2006/relationships/chart" Target="../charts/chart14.xml"/><Relationship Id="rId2" Type="http://schemas.openxmlformats.org/officeDocument/2006/relationships/chart" Target="../charts/chart4.xml"/><Relationship Id="rId16" Type="http://schemas.openxmlformats.org/officeDocument/2006/relationships/chart" Target="../charts/chart18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11" Type="http://schemas.openxmlformats.org/officeDocument/2006/relationships/chart" Target="../charts/chart13.xml"/><Relationship Id="rId5" Type="http://schemas.openxmlformats.org/officeDocument/2006/relationships/chart" Target="../charts/chart7.xml"/><Relationship Id="rId15" Type="http://schemas.openxmlformats.org/officeDocument/2006/relationships/chart" Target="../charts/chart1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Relationship Id="rId14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454817</xdr:colOff>
      <xdr:row>0</xdr:row>
      <xdr:rowOff>104775</xdr:rowOff>
    </xdr:from>
    <xdr:to>
      <xdr:col>8</xdr:col>
      <xdr:colOff>476250</xdr:colOff>
      <xdr:row>12</xdr:row>
      <xdr:rowOff>33338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B4CEFF5-DB8B-43ED-8F16-F0CCCBF085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14</xdr:row>
      <xdr:rowOff>19050</xdr:rowOff>
    </xdr:from>
    <xdr:to>
      <xdr:col>8</xdr:col>
      <xdr:colOff>545308</xdr:colOff>
      <xdr:row>25</xdr:row>
      <xdr:rowOff>147638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829487-A2E2-4780-A642-D3A874965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0</xdr:rowOff>
    </xdr:from>
    <xdr:to>
      <xdr:col>21</xdr:col>
      <xdr:colOff>542925</xdr:colOff>
      <xdr:row>16</xdr:row>
      <xdr:rowOff>28575</xdr:rowOff>
    </xdr:to>
    <xdr:graphicFrame macro="">
      <xdr:nvGraphicFramePr>
        <xdr:cNvPr id="1051" name="Chart 2">
          <a:extLst>
            <a:ext uri="{FF2B5EF4-FFF2-40B4-BE49-F238E27FC236}">
              <a16:creationId xmlns:a16="http://schemas.microsoft.com/office/drawing/2014/main" id="{00000000-0008-0000-02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21</xdr:col>
      <xdr:colOff>533400</xdr:colOff>
      <xdr:row>33</xdr:row>
      <xdr:rowOff>19050</xdr:rowOff>
    </xdr:to>
    <xdr:graphicFrame macro="">
      <xdr:nvGraphicFramePr>
        <xdr:cNvPr id="1052" name="Chart 3">
          <a:extLst>
            <a:ext uri="{FF2B5EF4-FFF2-40B4-BE49-F238E27FC236}">
              <a16:creationId xmlns:a16="http://schemas.microsoft.com/office/drawing/2014/main" id="{00000000-0008-0000-02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35</xdr:row>
      <xdr:rowOff>0</xdr:rowOff>
    </xdr:from>
    <xdr:to>
      <xdr:col>21</xdr:col>
      <xdr:colOff>533400</xdr:colOff>
      <xdr:row>50</xdr:row>
      <xdr:rowOff>19050</xdr:rowOff>
    </xdr:to>
    <xdr:graphicFrame macro="">
      <xdr:nvGraphicFramePr>
        <xdr:cNvPr id="1053" name="Chart 4">
          <a:extLst>
            <a:ext uri="{FF2B5EF4-FFF2-40B4-BE49-F238E27FC236}">
              <a16:creationId xmlns:a16="http://schemas.microsoft.com/office/drawing/2014/main" id="{00000000-0008-0000-0200-00001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52</xdr:row>
      <xdr:rowOff>0</xdr:rowOff>
    </xdr:from>
    <xdr:to>
      <xdr:col>21</xdr:col>
      <xdr:colOff>533400</xdr:colOff>
      <xdr:row>67</xdr:row>
      <xdr:rowOff>19050</xdr:rowOff>
    </xdr:to>
    <xdr:graphicFrame macro="">
      <xdr:nvGraphicFramePr>
        <xdr:cNvPr id="1054" name="Chart 5">
          <a:extLst>
            <a:ext uri="{FF2B5EF4-FFF2-40B4-BE49-F238E27FC236}">
              <a16:creationId xmlns:a16="http://schemas.microsoft.com/office/drawing/2014/main" id="{00000000-0008-0000-0200-00001E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1</xdr:row>
      <xdr:rowOff>0</xdr:rowOff>
    </xdr:from>
    <xdr:to>
      <xdr:col>36</xdr:col>
      <xdr:colOff>542925</xdr:colOff>
      <xdr:row>16</xdr:row>
      <xdr:rowOff>28575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38</xdr:col>
      <xdr:colOff>0</xdr:colOff>
      <xdr:row>1</xdr:row>
      <xdr:rowOff>0</xdr:rowOff>
    </xdr:from>
    <xdr:to>
      <xdr:col>51</xdr:col>
      <xdr:colOff>542925</xdr:colOff>
      <xdr:row>16</xdr:row>
      <xdr:rowOff>28575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22</xdr:col>
      <xdr:colOff>542925</xdr:colOff>
      <xdr:row>16</xdr:row>
      <xdr:rowOff>28575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22</xdr:col>
      <xdr:colOff>542925</xdr:colOff>
      <xdr:row>33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22</xdr:col>
      <xdr:colOff>542925</xdr:colOff>
      <xdr:row>50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52</xdr:row>
      <xdr:rowOff>0</xdr:rowOff>
    </xdr:from>
    <xdr:to>
      <xdr:col>22</xdr:col>
      <xdr:colOff>542925</xdr:colOff>
      <xdr:row>67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37</xdr:col>
      <xdr:colOff>542925</xdr:colOff>
      <xdr:row>16</xdr:row>
      <xdr:rowOff>28575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52</xdr:col>
      <xdr:colOff>542925</xdr:colOff>
      <xdr:row>16</xdr:row>
      <xdr:rowOff>28575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22</xdr:col>
      <xdr:colOff>542925</xdr:colOff>
      <xdr:row>16</xdr:row>
      <xdr:rowOff>28575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22</xdr:col>
      <xdr:colOff>542925</xdr:colOff>
      <xdr:row>33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22</xdr:col>
      <xdr:colOff>542925</xdr:colOff>
      <xdr:row>50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52</xdr:row>
      <xdr:rowOff>0</xdr:rowOff>
    </xdr:from>
    <xdr:to>
      <xdr:col>22</xdr:col>
      <xdr:colOff>542925</xdr:colOff>
      <xdr:row>67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37</xdr:col>
      <xdr:colOff>542925</xdr:colOff>
      <xdr:row>16</xdr:row>
      <xdr:rowOff>28575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52</xdr:col>
      <xdr:colOff>542925</xdr:colOff>
      <xdr:row>16</xdr:row>
      <xdr:rowOff>28575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22</xdr:col>
      <xdr:colOff>533400</xdr:colOff>
      <xdr:row>16</xdr:row>
      <xdr:rowOff>19050</xdr:rowOff>
    </xdr:to>
    <xdr:graphicFrame macro="">
      <xdr:nvGraphicFramePr>
        <xdr:cNvPr id="29697" name="Chart 1">
          <a:extLst>
            <a:ext uri="{FF2B5EF4-FFF2-40B4-BE49-F238E27FC236}">
              <a16:creationId xmlns:a16="http://schemas.microsoft.com/office/drawing/2014/main" id="{00000000-0008-0000-0500-000001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22</xdr:col>
      <xdr:colOff>533400</xdr:colOff>
      <xdr:row>33</xdr:row>
      <xdr:rowOff>19050</xdr:rowOff>
    </xdr:to>
    <xdr:graphicFrame macro="">
      <xdr:nvGraphicFramePr>
        <xdr:cNvPr id="29698" name="Chart 2">
          <a:extLst>
            <a:ext uri="{FF2B5EF4-FFF2-40B4-BE49-F238E27FC236}">
              <a16:creationId xmlns:a16="http://schemas.microsoft.com/office/drawing/2014/main" id="{00000000-0008-0000-0500-000002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22</xdr:col>
      <xdr:colOff>533400</xdr:colOff>
      <xdr:row>50</xdr:row>
      <xdr:rowOff>19050</xdr:rowOff>
    </xdr:to>
    <xdr:graphicFrame macro="">
      <xdr:nvGraphicFramePr>
        <xdr:cNvPr id="29699" name="Chart 3">
          <a:extLst>
            <a:ext uri="{FF2B5EF4-FFF2-40B4-BE49-F238E27FC236}">
              <a16:creationId xmlns:a16="http://schemas.microsoft.com/office/drawing/2014/main" id="{00000000-0008-0000-0500-000003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52</xdr:row>
      <xdr:rowOff>0</xdr:rowOff>
    </xdr:from>
    <xdr:to>
      <xdr:col>22</xdr:col>
      <xdr:colOff>533400</xdr:colOff>
      <xdr:row>67</xdr:row>
      <xdr:rowOff>19050</xdr:rowOff>
    </xdr:to>
    <xdr:graphicFrame macro="">
      <xdr:nvGraphicFramePr>
        <xdr:cNvPr id="29700" name="Chart 4">
          <a:extLst>
            <a:ext uri="{FF2B5EF4-FFF2-40B4-BE49-F238E27FC236}">
              <a16:creationId xmlns:a16="http://schemas.microsoft.com/office/drawing/2014/main" id="{00000000-0008-0000-0500-0000047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37</xdr:col>
      <xdr:colOff>533400</xdr:colOff>
      <xdr:row>16</xdr:row>
      <xdr:rowOff>19050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52</xdr:col>
      <xdr:colOff>533400</xdr:colOff>
      <xdr:row>16</xdr:row>
      <xdr:rowOff>19050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22</xdr:col>
      <xdr:colOff>533400</xdr:colOff>
      <xdr:row>16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6451B45-4A35-4D85-A900-5A960D1B3B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18</xdr:row>
      <xdr:rowOff>0</xdr:rowOff>
    </xdr:from>
    <xdr:to>
      <xdr:col>22</xdr:col>
      <xdr:colOff>533400</xdr:colOff>
      <xdr:row>33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582D18-0EE9-42C0-810B-031BAEBE2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22</xdr:col>
      <xdr:colOff>533400</xdr:colOff>
      <xdr:row>50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DECECFE-4623-4BD0-93E4-C50C29750D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52</xdr:row>
      <xdr:rowOff>0</xdr:rowOff>
    </xdr:from>
    <xdr:to>
      <xdr:col>22</xdr:col>
      <xdr:colOff>533400</xdr:colOff>
      <xdr:row>67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4C0745-A069-4DB9-8CD6-8C8BE2372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37</xdr:col>
      <xdr:colOff>533400</xdr:colOff>
      <xdr:row>16</xdr:row>
      <xdr:rowOff>19050</xdr:rowOff>
    </xdr:to>
    <xdr:graphicFrame macro="">
      <xdr:nvGraphicFramePr>
        <xdr:cNvPr id="6" name="Chart 1">
          <a:extLst>
            <a:ext uri="{FF2B5EF4-FFF2-40B4-BE49-F238E27FC236}">
              <a16:creationId xmlns:a16="http://schemas.microsoft.com/office/drawing/2014/main" id="{BF4AE3ED-F9FE-48DD-AD57-8EAE5AF81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52</xdr:col>
      <xdr:colOff>533400</xdr:colOff>
      <xdr:row>16</xdr:row>
      <xdr:rowOff>19050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07FFCCA5-426D-4EA4-9539-A363B173D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18</xdr:row>
      <xdr:rowOff>57151</xdr:rowOff>
    </xdr:from>
    <xdr:to>
      <xdr:col>4</xdr:col>
      <xdr:colOff>1323975</xdr:colOff>
      <xdr:row>35</xdr:row>
      <xdr:rowOff>142876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1904999</xdr:colOff>
      <xdr:row>44</xdr:row>
      <xdr:rowOff>0</xdr:rowOff>
    </xdr:from>
    <xdr:to>
      <xdr:col>5</xdr:col>
      <xdr:colOff>323850</xdr:colOff>
      <xdr:row>64</xdr:row>
      <xdr:rowOff>57150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5</xdr:col>
      <xdr:colOff>323851</xdr:colOff>
      <xdr:row>90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18</xdr:row>
      <xdr:rowOff>57151</xdr:rowOff>
    </xdr:from>
    <xdr:to>
      <xdr:col>4</xdr:col>
      <xdr:colOff>1323975</xdr:colOff>
      <xdr:row>35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1904999</xdr:colOff>
      <xdr:row>44</xdr:row>
      <xdr:rowOff>0</xdr:rowOff>
    </xdr:from>
    <xdr:to>
      <xdr:col>5</xdr:col>
      <xdr:colOff>323850</xdr:colOff>
      <xdr:row>64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18</xdr:row>
      <xdr:rowOff>57151</xdr:rowOff>
    </xdr:from>
    <xdr:to>
      <xdr:col>4</xdr:col>
      <xdr:colOff>1323975</xdr:colOff>
      <xdr:row>35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1904999</xdr:colOff>
      <xdr:row>44</xdr:row>
      <xdr:rowOff>0</xdr:rowOff>
    </xdr:from>
    <xdr:to>
      <xdr:col>5</xdr:col>
      <xdr:colOff>323850</xdr:colOff>
      <xdr:row>64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16</xdr:row>
      <xdr:rowOff>57151</xdr:rowOff>
    </xdr:from>
    <xdr:to>
      <xdr:col>4</xdr:col>
      <xdr:colOff>1323975</xdr:colOff>
      <xdr:row>33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1904999</xdr:colOff>
      <xdr:row>40</xdr:row>
      <xdr:rowOff>0</xdr:rowOff>
    </xdr:from>
    <xdr:to>
      <xdr:col>5</xdr:col>
      <xdr:colOff>323850</xdr:colOff>
      <xdr:row>60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695324</xdr:colOff>
      <xdr:row>77</xdr:row>
      <xdr:rowOff>57151</xdr:rowOff>
    </xdr:from>
    <xdr:to>
      <xdr:col>4</xdr:col>
      <xdr:colOff>1323975</xdr:colOff>
      <xdr:row>94</xdr:row>
      <xdr:rowOff>142876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1904999</xdr:colOff>
      <xdr:row>101</xdr:row>
      <xdr:rowOff>0</xdr:rowOff>
    </xdr:from>
    <xdr:to>
      <xdr:col>5</xdr:col>
      <xdr:colOff>323850</xdr:colOff>
      <xdr:row>121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695324</xdr:colOff>
      <xdr:row>139</xdr:row>
      <xdr:rowOff>57151</xdr:rowOff>
    </xdr:from>
    <xdr:to>
      <xdr:col>4</xdr:col>
      <xdr:colOff>1323975</xdr:colOff>
      <xdr:row>156</xdr:row>
      <xdr:rowOff>142876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1904999</xdr:colOff>
      <xdr:row>163</xdr:row>
      <xdr:rowOff>0</xdr:rowOff>
    </xdr:from>
    <xdr:to>
      <xdr:col>5</xdr:col>
      <xdr:colOff>323850</xdr:colOff>
      <xdr:row>183</xdr:row>
      <xdr:rowOff>57150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104775</xdr:colOff>
      <xdr:row>192</xdr:row>
      <xdr:rowOff>9525</xdr:rowOff>
    </xdr:from>
    <xdr:to>
      <xdr:col>3</xdr:col>
      <xdr:colOff>1028700</xdr:colOff>
      <xdr:row>205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16</xdr:row>
      <xdr:rowOff>57151</xdr:rowOff>
    </xdr:from>
    <xdr:to>
      <xdr:col>4</xdr:col>
      <xdr:colOff>1323975</xdr:colOff>
      <xdr:row>33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15991E-AE75-4AE3-8831-79EFE49003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1904999</xdr:colOff>
      <xdr:row>40</xdr:row>
      <xdr:rowOff>0</xdr:rowOff>
    </xdr:from>
    <xdr:to>
      <xdr:col>5</xdr:col>
      <xdr:colOff>323850</xdr:colOff>
      <xdr:row>60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6F79D-5EEA-4303-997B-A95B4E225A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695324</xdr:colOff>
      <xdr:row>77</xdr:row>
      <xdr:rowOff>57151</xdr:rowOff>
    </xdr:from>
    <xdr:to>
      <xdr:col>4</xdr:col>
      <xdr:colOff>1323975</xdr:colOff>
      <xdr:row>94</xdr:row>
      <xdr:rowOff>142876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F7A18E9-1CCC-487B-9BA4-53F10D96F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1904999</xdr:colOff>
      <xdr:row>101</xdr:row>
      <xdr:rowOff>0</xdr:rowOff>
    </xdr:from>
    <xdr:to>
      <xdr:col>5</xdr:col>
      <xdr:colOff>323850</xdr:colOff>
      <xdr:row>121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E0EFB7-EE0B-4D31-B35D-93BB88717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104775</xdr:colOff>
      <xdr:row>132</xdr:row>
      <xdr:rowOff>9525</xdr:rowOff>
    </xdr:from>
    <xdr:to>
      <xdr:col>3</xdr:col>
      <xdr:colOff>1028700</xdr:colOff>
      <xdr:row>145</xdr:row>
      <xdr:rowOff>142875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E39AE707-E38C-40EE-8EFC-5DF13FCBAD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2</xdr:row>
      <xdr:rowOff>14287</xdr:rowOff>
    </xdr:from>
    <xdr:to>
      <xdr:col>12</xdr:col>
      <xdr:colOff>542926</xdr:colOff>
      <xdr:row>16</xdr:row>
      <xdr:rowOff>71437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83</xdr:row>
      <xdr:rowOff>0</xdr:rowOff>
    </xdr:from>
    <xdr:to>
      <xdr:col>12</xdr:col>
      <xdr:colOff>538164</xdr:colOff>
      <xdr:row>97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76200</xdr:colOff>
      <xdr:row>120</xdr:row>
      <xdr:rowOff>0</xdr:rowOff>
    </xdr:from>
    <xdr:to>
      <xdr:col>13</xdr:col>
      <xdr:colOff>4764</xdr:colOff>
      <xdr:row>134</xdr:row>
      <xdr:rowOff>76200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125</xdr:row>
      <xdr:rowOff>123825</xdr:rowOff>
    </xdr:from>
    <xdr:to>
      <xdr:col>4</xdr:col>
      <xdr:colOff>57150</xdr:colOff>
      <xdr:row>143</xdr:row>
      <xdr:rowOff>38100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16</xdr:row>
      <xdr:rowOff>104775</xdr:rowOff>
    </xdr:from>
    <xdr:to>
      <xdr:col>12</xdr:col>
      <xdr:colOff>538164</xdr:colOff>
      <xdr:row>30</xdr:row>
      <xdr:rowOff>152400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66675</xdr:colOff>
      <xdr:row>134</xdr:row>
      <xdr:rowOff>176212</xdr:rowOff>
    </xdr:from>
    <xdr:to>
      <xdr:col>13</xdr:col>
      <xdr:colOff>371475</xdr:colOff>
      <xdr:row>149</xdr:row>
      <xdr:rowOff>52387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98</xdr:row>
      <xdr:rowOff>180975</xdr:rowOff>
    </xdr:from>
    <xdr:to>
      <xdr:col>12</xdr:col>
      <xdr:colOff>538164</xdr:colOff>
      <xdr:row>113</xdr:row>
      <xdr:rowOff>47625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31</xdr:row>
      <xdr:rowOff>38100</xdr:rowOff>
    </xdr:from>
    <xdr:to>
      <xdr:col>12</xdr:col>
      <xdr:colOff>538164</xdr:colOff>
      <xdr:row>45</xdr:row>
      <xdr:rowOff>95250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45</xdr:row>
      <xdr:rowOff>152400</xdr:rowOff>
    </xdr:from>
    <xdr:to>
      <xdr:col>12</xdr:col>
      <xdr:colOff>538164</xdr:colOff>
      <xdr:row>60</xdr:row>
      <xdr:rowOff>9525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57150</xdr:colOff>
      <xdr:row>149</xdr:row>
      <xdr:rowOff>152400</xdr:rowOff>
    </xdr:from>
    <xdr:to>
      <xdr:col>13</xdr:col>
      <xdr:colOff>361950</xdr:colOff>
      <xdr:row>164</xdr:row>
      <xdr:rowOff>19050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177</xdr:row>
      <xdr:rowOff>0</xdr:rowOff>
    </xdr:from>
    <xdr:to>
      <xdr:col>10</xdr:col>
      <xdr:colOff>571500</xdr:colOff>
      <xdr:row>190</xdr:row>
      <xdr:rowOff>85725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12</xdr:col>
      <xdr:colOff>0</xdr:colOff>
      <xdr:row>177</xdr:row>
      <xdr:rowOff>0</xdr:rowOff>
    </xdr:from>
    <xdr:to>
      <xdr:col>15</xdr:col>
      <xdr:colOff>333375</xdr:colOff>
      <xdr:row>190</xdr:row>
      <xdr:rowOff>85725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6</xdr:col>
      <xdr:colOff>66675</xdr:colOff>
      <xdr:row>164</xdr:row>
      <xdr:rowOff>66675</xdr:rowOff>
    </xdr:from>
    <xdr:to>
      <xdr:col>13</xdr:col>
      <xdr:colOff>371475</xdr:colOff>
      <xdr:row>176</xdr:row>
      <xdr:rowOff>514350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14</xdr:col>
      <xdr:colOff>19050</xdr:colOff>
      <xdr:row>164</xdr:row>
      <xdr:rowOff>38100</xdr:rowOff>
    </xdr:from>
    <xdr:to>
      <xdr:col>17</xdr:col>
      <xdr:colOff>1200150</xdr:colOff>
      <xdr:row>176</xdr:row>
      <xdr:rowOff>447675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57149</xdr:colOff>
      <xdr:row>190</xdr:row>
      <xdr:rowOff>114300</xdr:rowOff>
    </xdr:from>
    <xdr:to>
      <xdr:col>11</xdr:col>
      <xdr:colOff>190499</xdr:colOff>
      <xdr:row>200</xdr:row>
      <xdr:rowOff>9525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104775</xdr:colOff>
      <xdr:row>206</xdr:row>
      <xdr:rowOff>9525</xdr:rowOff>
    </xdr:from>
    <xdr:to>
      <xdr:col>3</xdr:col>
      <xdr:colOff>1028700</xdr:colOff>
      <xdr:row>219</xdr:row>
      <xdr:rowOff>142875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</xdr:colOff>
      <xdr:row>2</xdr:row>
      <xdr:rowOff>14287</xdr:rowOff>
    </xdr:from>
    <xdr:to>
      <xdr:col>12</xdr:col>
      <xdr:colOff>542926</xdr:colOff>
      <xdr:row>16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FDBFF2F-4DA4-4340-818A-98B4E0D02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63</xdr:row>
      <xdr:rowOff>0</xdr:rowOff>
    </xdr:from>
    <xdr:to>
      <xdr:col>12</xdr:col>
      <xdr:colOff>538164</xdr:colOff>
      <xdr:row>77</xdr:row>
      <xdr:rowOff>66675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D56938-3577-47CA-8980-6A5E40A19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76200</xdr:colOff>
      <xdr:row>86</xdr:row>
      <xdr:rowOff>0</xdr:rowOff>
    </xdr:from>
    <xdr:to>
      <xdr:col>13</xdr:col>
      <xdr:colOff>4764</xdr:colOff>
      <xdr:row>100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FB48251-A0E5-410A-A6E8-898F77A5B8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304800</xdr:colOff>
      <xdr:row>91</xdr:row>
      <xdr:rowOff>123825</xdr:rowOff>
    </xdr:from>
    <xdr:to>
      <xdr:col>4</xdr:col>
      <xdr:colOff>57150</xdr:colOff>
      <xdr:row>109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2CF3543-24E6-4B43-946A-4DB97D6CE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16</xdr:row>
      <xdr:rowOff>104775</xdr:rowOff>
    </xdr:from>
    <xdr:to>
      <xdr:col>12</xdr:col>
      <xdr:colOff>538164</xdr:colOff>
      <xdr:row>30</xdr:row>
      <xdr:rowOff>152400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367576F-B8D1-43AC-AFC4-520833E066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66675</xdr:colOff>
      <xdr:row>100</xdr:row>
      <xdr:rowOff>176212</xdr:rowOff>
    </xdr:from>
    <xdr:to>
      <xdr:col>13</xdr:col>
      <xdr:colOff>371475</xdr:colOff>
      <xdr:row>115</xdr:row>
      <xdr:rowOff>52387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93C8377-E498-4016-B65F-97AB4B43DD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31</xdr:row>
      <xdr:rowOff>38100</xdr:rowOff>
    </xdr:from>
    <xdr:to>
      <xdr:col>12</xdr:col>
      <xdr:colOff>538164</xdr:colOff>
      <xdr:row>45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CF94842-940B-464B-B667-6899F46BD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45</xdr:row>
      <xdr:rowOff>152400</xdr:rowOff>
    </xdr:from>
    <xdr:to>
      <xdr:col>12</xdr:col>
      <xdr:colOff>538164</xdr:colOff>
      <xdr:row>60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63CE8F84-6B42-402F-9605-20C30CA724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57150</xdr:colOff>
      <xdr:row>115</xdr:row>
      <xdr:rowOff>152400</xdr:rowOff>
    </xdr:from>
    <xdr:to>
      <xdr:col>13</xdr:col>
      <xdr:colOff>361950</xdr:colOff>
      <xdr:row>130</xdr:row>
      <xdr:rowOff>19050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1D0C779-A4C6-4279-AA34-918171F0C6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143</xdr:row>
      <xdr:rowOff>0</xdr:rowOff>
    </xdr:from>
    <xdr:to>
      <xdr:col>10</xdr:col>
      <xdr:colOff>571500</xdr:colOff>
      <xdr:row>156</xdr:row>
      <xdr:rowOff>85725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7B12A95-4EFF-4AE6-9582-7FC8F7A63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0</xdr:colOff>
      <xdr:row>143</xdr:row>
      <xdr:rowOff>0</xdr:rowOff>
    </xdr:from>
    <xdr:to>
      <xdr:col>15</xdr:col>
      <xdr:colOff>333375</xdr:colOff>
      <xdr:row>156</xdr:row>
      <xdr:rowOff>85725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D8354B71-1A88-4B29-8D75-3421221AA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66675</xdr:colOff>
      <xdr:row>130</xdr:row>
      <xdr:rowOff>66675</xdr:rowOff>
    </xdr:from>
    <xdr:to>
      <xdr:col>13</xdr:col>
      <xdr:colOff>371475</xdr:colOff>
      <xdr:row>142</xdr:row>
      <xdr:rowOff>514350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F416E8E-D630-42D4-93C9-1BAFE08AA0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19050</xdr:colOff>
      <xdr:row>130</xdr:row>
      <xdr:rowOff>38100</xdr:rowOff>
    </xdr:from>
    <xdr:to>
      <xdr:col>17</xdr:col>
      <xdr:colOff>1200150</xdr:colOff>
      <xdr:row>142</xdr:row>
      <xdr:rowOff>447675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DAE81DB-D4F9-4167-9D7E-B69F9C6231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57149</xdr:colOff>
      <xdr:row>156</xdr:row>
      <xdr:rowOff>114300</xdr:rowOff>
    </xdr:from>
    <xdr:to>
      <xdr:col>11</xdr:col>
      <xdr:colOff>190499</xdr:colOff>
      <xdr:row>166</xdr:row>
      <xdr:rowOff>9525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4C15C1F2-A604-4A51-BDCD-77C377B052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119062</xdr:colOff>
      <xdr:row>175</xdr:row>
      <xdr:rowOff>114300</xdr:rowOff>
    </xdr:from>
    <xdr:to>
      <xdr:col>3</xdr:col>
      <xdr:colOff>1042987</xdr:colOff>
      <xdr:row>189</xdr:row>
      <xdr:rowOff>66675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A046BAEA-066F-4B7E-9FDB-7DC64E8783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</xdr:col>
      <xdr:colOff>0</xdr:colOff>
      <xdr:row>175</xdr:row>
      <xdr:rowOff>0</xdr:rowOff>
    </xdr:from>
    <xdr:to>
      <xdr:col>9</xdr:col>
      <xdr:colOff>500063</xdr:colOff>
      <xdr:row>188</xdr:row>
      <xdr:rowOff>133350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47F7FEAE-9A5D-4F67-A681-86657506CD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18</xdr:row>
      <xdr:rowOff>57151</xdr:rowOff>
    </xdr:from>
    <xdr:to>
      <xdr:col>4</xdr:col>
      <xdr:colOff>1304925</xdr:colOff>
      <xdr:row>35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1DCF70-49B9-4620-AF31-BEC83FC23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1904999</xdr:colOff>
      <xdr:row>44</xdr:row>
      <xdr:rowOff>0</xdr:rowOff>
    </xdr:from>
    <xdr:to>
      <xdr:col>5</xdr:col>
      <xdr:colOff>323850</xdr:colOff>
      <xdr:row>64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A03ECCF-88D2-4955-8B4F-ED980CBBE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18</xdr:row>
      <xdr:rowOff>57151</xdr:rowOff>
    </xdr:from>
    <xdr:to>
      <xdr:col>4</xdr:col>
      <xdr:colOff>1323975</xdr:colOff>
      <xdr:row>35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2372E80-465B-4B73-B4AE-F0F50982E8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1904999</xdr:colOff>
      <xdr:row>44</xdr:row>
      <xdr:rowOff>0</xdr:rowOff>
    </xdr:from>
    <xdr:to>
      <xdr:col>5</xdr:col>
      <xdr:colOff>323850</xdr:colOff>
      <xdr:row>64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9A3276C-CB98-476D-9CA8-29C394335F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5</xdr:col>
      <xdr:colOff>323851</xdr:colOff>
      <xdr:row>90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6F700A-9356-4478-B12D-018795AB05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695324</xdr:colOff>
      <xdr:row>18</xdr:row>
      <xdr:rowOff>57151</xdr:rowOff>
    </xdr:from>
    <xdr:to>
      <xdr:col>4</xdr:col>
      <xdr:colOff>1323975</xdr:colOff>
      <xdr:row>35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8FC1F2-02C5-45D1-B632-F9F209A9BB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1904999</xdr:colOff>
      <xdr:row>44</xdr:row>
      <xdr:rowOff>0</xdr:rowOff>
    </xdr:from>
    <xdr:to>
      <xdr:col>5</xdr:col>
      <xdr:colOff>323850</xdr:colOff>
      <xdr:row>64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28DD62B-D68D-4945-84D7-4A19EE08A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5</xdr:col>
      <xdr:colOff>323851</xdr:colOff>
      <xdr:row>90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7BC43C3-E5FF-458D-A9DF-E4275D7EB8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18</xdr:row>
      <xdr:rowOff>9525</xdr:rowOff>
    </xdr:from>
    <xdr:to>
      <xdr:col>22</xdr:col>
      <xdr:colOff>523875</xdr:colOff>
      <xdr:row>33</xdr:row>
      <xdr:rowOff>28575</xdr:rowOff>
    </xdr:to>
    <xdr:graphicFrame macro="">
      <xdr:nvGraphicFramePr>
        <xdr:cNvPr id="8209" name="Chart 1">
          <a:extLst>
            <a:ext uri="{FF2B5EF4-FFF2-40B4-BE49-F238E27FC236}">
              <a16:creationId xmlns:a16="http://schemas.microsoft.com/office/drawing/2014/main" id="{00000000-0008-0000-0100-00001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</xdr:row>
      <xdr:rowOff>19050</xdr:rowOff>
    </xdr:from>
    <xdr:to>
      <xdr:col>22</xdr:col>
      <xdr:colOff>552450</xdr:colOff>
      <xdr:row>16</xdr:row>
      <xdr:rowOff>38100</xdr:rowOff>
    </xdr:to>
    <xdr:graphicFrame macro="">
      <xdr:nvGraphicFramePr>
        <xdr:cNvPr id="8210" name="Chart 2">
          <a:extLst>
            <a:ext uri="{FF2B5EF4-FFF2-40B4-BE49-F238E27FC236}">
              <a16:creationId xmlns:a16="http://schemas.microsoft.com/office/drawing/2014/main" id="{00000000-0008-0000-0100-000012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22</xdr:col>
      <xdr:colOff>533400</xdr:colOff>
      <xdr:row>51</xdr:row>
      <xdr:rowOff>19050</xdr:rowOff>
    </xdr:to>
    <xdr:graphicFrame macro="">
      <xdr:nvGraphicFramePr>
        <xdr:cNvPr id="8211" name="Chart 3">
          <a:extLst>
            <a:ext uri="{FF2B5EF4-FFF2-40B4-BE49-F238E27FC236}">
              <a16:creationId xmlns:a16="http://schemas.microsoft.com/office/drawing/2014/main" id="{00000000-0008-0000-0100-000013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54</xdr:row>
      <xdr:rowOff>0</xdr:rowOff>
    </xdr:from>
    <xdr:to>
      <xdr:col>22</xdr:col>
      <xdr:colOff>533400</xdr:colOff>
      <xdr:row>69</xdr:row>
      <xdr:rowOff>19050</xdr:rowOff>
    </xdr:to>
    <xdr:graphicFrame macro="">
      <xdr:nvGraphicFramePr>
        <xdr:cNvPr id="8212" name="Chart 4">
          <a:extLst>
            <a:ext uri="{FF2B5EF4-FFF2-40B4-BE49-F238E27FC236}">
              <a16:creationId xmlns:a16="http://schemas.microsoft.com/office/drawing/2014/main" id="{00000000-0008-0000-0100-000014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37</xdr:col>
      <xdr:colOff>533400</xdr:colOff>
      <xdr:row>16</xdr:row>
      <xdr:rowOff>19050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52</xdr:col>
      <xdr:colOff>533400</xdr:colOff>
      <xdr:row>16</xdr:row>
      <xdr:rowOff>19050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18</xdr:row>
      <xdr:rowOff>9525</xdr:rowOff>
    </xdr:from>
    <xdr:to>
      <xdr:col>22</xdr:col>
      <xdr:colOff>523875</xdr:colOff>
      <xdr:row>33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6C660A-341A-4FCE-B5FE-E65549F68E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</xdr:row>
      <xdr:rowOff>19050</xdr:rowOff>
    </xdr:from>
    <xdr:to>
      <xdr:col>22</xdr:col>
      <xdr:colOff>552450</xdr:colOff>
      <xdr:row>16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777E64-D856-49C3-BF1A-40858AA547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22</xdr:col>
      <xdr:colOff>533400</xdr:colOff>
      <xdr:row>51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0F908A4-6076-4DC0-9DA3-B072CD2765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54</xdr:row>
      <xdr:rowOff>0</xdr:rowOff>
    </xdr:from>
    <xdr:to>
      <xdr:col>22</xdr:col>
      <xdr:colOff>533400</xdr:colOff>
      <xdr:row>69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8046C48-7BB4-4F15-A726-C5BB27F0D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37</xdr:col>
      <xdr:colOff>533400</xdr:colOff>
      <xdr:row>16</xdr:row>
      <xdr:rowOff>19050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60CDAC7C-E07D-4A39-9A1B-3BAD7F3E97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52</xdr:col>
      <xdr:colOff>533400</xdr:colOff>
      <xdr:row>16</xdr:row>
      <xdr:rowOff>19050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8605194E-66DC-43FE-9825-F90A07591C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18</xdr:row>
      <xdr:rowOff>9525</xdr:rowOff>
    </xdr:from>
    <xdr:to>
      <xdr:col>22</xdr:col>
      <xdr:colOff>523875</xdr:colOff>
      <xdr:row>33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1B04189-1F1D-464F-97BA-210BF4710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19050</xdr:colOff>
      <xdr:row>1</xdr:row>
      <xdr:rowOff>19050</xdr:rowOff>
    </xdr:from>
    <xdr:to>
      <xdr:col>22</xdr:col>
      <xdr:colOff>552450</xdr:colOff>
      <xdr:row>16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1FE286-5BB2-43F6-AE5A-B0EFB3F88E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36</xdr:row>
      <xdr:rowOff>0</xdr:rowOff>
    </xdr:from>
    <xdr:to>
      <xdr:col>22</xdr:col>
      <xdr:colOff>533400</xdr:colOff>
      <xdr:row>51</xdr:row>
      <xdr:rowOff>19050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FDB887D-8A61-4FFD-B889-4B799CCA3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54</xdr:row>
      <xdr:rowOff>0</xdr:rowOff>
    </xdr:from>
    <xdr:to>
      <xdr:col>22</xdr:col>
      <xdr:colOff>533400</xdr:colOff>
      <xdr:row>69</xdr:row>
      <xdr:rowOff>19050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262A476-E60A-42DC-BA5D-B553D519F1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37</xdr:col>
      <xdr:colOff>533400</xdr:colOff>
      <xdr:row>16</xdr:row>
      <xdr:rowOff>19050</xdr:rowOff>
    </xdr:to>
    <xdr:graphicFrame macro="">
      <xdr:nvGraphicFramePr>
        <xdr:cNvPr id="6" name="Chart 2">
          <a:extLst>
            <a:ext uri="{FF2B5EF4-FFF2-40B4-BE49-F238E27FC236}">
              <a16:creationId xmlns:a16="http://schemas.microsoft.com/office/drawing/2014/main" id="{0BF4DA3F-AABB-45B2-9845-2C07D4E7E4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0</xdr:colOff>
      <xdr:row>1</xdr:row>
      <xdr:rowOff>0</xdr:rowOff>
    </xdr:from>
    <xdr:to>
      <xdr:col>52</xdr:col>
      <xdr:colOff>533400</xdr:colOff>
      <xdr:row>16</xdr:row>
      <xdr:rowOff>19050</xdr:rowOff>
    </xdr:to>
    <xdr:graphicFrame macro="">
      <xdr:nvGraphicFramePr>
        <xdr:cNvPr id="7" name="Chart 2">
          <a:extLst>
            <a:ext uri="{FF2B5EF4-FFF2-40B4-BE49-F238E27FC236}">
              <a16:creationId xmlns:a16="http://schemas.microsoft.com/office/drawing/2014/main" id="{AA9D3B4C-1C5A-4562-80A4-562A957E0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0BE59-48A4-437B-A274-0082B659B448}">
  <dimension ref="A1:D21"/>
  <sheetViews>
    <sheetView workbookViewId="0">
      <selection activeCell="J10" sqref="J10"/>
    </sheetView>
  </sheetViews>
  <sheetFormatPr defaultRowHeight="14.25" x14ac:dyDescent="0.45"/>
  <cols>
    <col min="1" max="1" width="21.86328125" bestFit="1" customWidth="1"/>
    <col min="2" max="2" width="19" customWidth="1"/>
    <col min="3" max="3" width="17.3984375" customWidth="1"/>
    <col min="4" max="4" width="19.86328125" customWidth="1"/>
  </cols>
  <sheetData>
    <row r="1" spans="1:4" s="23" customFormat="1" ht="15.75" x14ac:dyDescent="0.45">
      <c r="A1" s="26" t="s">
        <v>103</v>
      </c>
      <c r="B1" s="23" t="s">
        <v>153</v>
      </c>
      <c r="C1" s="23" t="s">
        <v>154</v>
      </c>
      <c r="D1" s="23" t="s">
        <v>155</v>
      </c>
    </row>
    <row r="2" spans="1:4" s="29" customFormat="1" ht="15.75" x14ac:dyDescent="0.5">
      <c r="A2" s="27"/>
      <c r="B2" s="28" t="s">
        <v>83</v>
      </c>
      <c r="C2" s="28" t="s">
        <v>83</v>
      </c>
      <c r="D2" s="28" t="s">
        <v>83</v>
      </c>
    </row>
    <row r="3" spans="1:4" x14ac:dyDescent="0.45">
      <c r="A3" s="4" t="s">
        <v>85</v>
      </c>
      <c r="B3" s="4">
        <v>77</v>
      </c>
      <c r="C3" s="4">
        <v>59</v>
      </c>
      <c r="D3" s="4">
        <v>37</v>
      </c>
    </row>
    <row r="4" spans="1:4" x14ac:dyDescent="0.45">
      <c r="A4" s="4" t="s">
        <v>101</v>
      </c>
      <c r="B4" s="4">
        <v>53</v>
      </c>
      <c r="C4" s="4">
        <v>33</v>
      </c>
      <c r="D4" s="4">
        <v>12</v>
      </c>
    </row>
    <row r="5" spans="1:4" x14ac:dyDescent="0.45">
      <c r="A5" s="4" t="s">
        <v>84</v>
      </c>
      <c r="B5" s="4">
        <v>130</v>
      </c>
      <c r="C5" s="4">
        <v>92</v>
      </c>
      <c r="D5" s="4">
        <v>49</v>
      </c>
    </row>
    <row r="8" spans="1:4" x14ac:dyDescent="0.45">
      <c r="A8" s="4" t="s">
        <v>98</v>
      </c>
      <c r="B8" s="23" t="s">
        <v>153</v>
      </c>
      <c r="C8" s="23" t="s">
        <v>154</v>
      </c>
      <c r="D8" s="23" t="s">
        <v>155</v>
      </c>
    </row>
    <row r="9" spans="1:4" x14ac:dyDescent="0.45">
      <c r="A9" s="4" t="s">
        <v>85</v>
      </c>
      <c r="B9" s="13">
        <v>59.230769230769198</v>
      </c>
      <c r="C9" s="13">
        <v>64.130434782608688</v>
      </c>
      <c r="D9">
        <f>D3/D5*100</f>
        <v>75.510204081632651</v>
      </c>
    </row>
    <row r="10" spans="1:4" x14ac:dyDescent="0.45">
      <c r="A10" s="4" t="s">
        <v>101</v>
      </c>
      <c r="B10" s="13">
        <v>40.769230769230766</v>
      </c>
      <c r="C10" s="13">
        <v>35.869565217391305</v>
      </c>
      <c r="D10">
        <f>D4/D5*100</f>
        <v>24.489795918367346</v>
      </c>
    </row>
    <row r="13" spans="1:4" ht="15.75" x14ac:dyDescent="0.5">
      <c r="A13" s="17" t="s">
        <v>135</v>
      </c>
      <c r="B13" s="18"/>
    </row>
    <row r="14" spans="1:4" ht="15.75" x14ac:dyDescent="0.45">
      <c r="A14" s="5"/>
      <c r="B14" s="15" t="s">
        <v>83</v>
      </c>
      <c r="C14" s="15" t="s">
        <v>83</v>
      </c>
      <c r="D14" s="15" t="s">
        <v>83</v>
      </c>
    </row>
    <row r="15" spans="1:4" x14ac:dyDescent="0.45">
      <c r="A15" s="5" t="s">
        <v>85</v>
      </c>
      <c r="B15" s="5">
        <v>23</v>
      </c>
      <c r="C15" s="5">
        <v>19</v>
      </c>
      <c r="D15" s="5">
        <v>15</v>
      </c>
    </row>
    <row r="16" spans="1:4" x14ac:dyDescent="0.45">
      <c r="A16" s="5" t="s">
        <v>101</v>
      </c>
      <c r="B16" s="5">
        <v>9</v>
      </c>
      <c r="C16" s="5">
        <v>4</v>
      </c>
      <c r="D16" s="5">
        <v>1</v>
      </c>
    </row>
    <row r="17" spans="1:4" x14ac:dyDescent="0.45">
      <c r="A17" s="5" t="s">
        <v>84</v>
      </c>
      <c r="B17" s="5">
        <f>B15+B16</f>
        <v>32</v>
      </c>
      <c r="C17" s="5">
        <f>C15+C16</f>
        <v>23</v>
      </c>
      <c r="D17" s="5">
        <f>D15+D16</f>
        <v>16</v>
      </c>
    </row>
    <row r="18" spans="1:4" x14ac:dyDescent="0.45">
      <c r="A18" s="18"/>
      <c r="B18" s="18"/>
      <c r="C18" s="18"/>
    </row>
    <row r="19" spans="1:4" x14ac:dyDescent="0.45">
      <c r="A19" s="5"/>
      <c r="B19" s="23" t="s">
        <v>153</v>
      </c>
      <c r="C19" s="23" t="s">
        <v>154</v>
      </c>
      <c r="D19" s="23" t="s">
        <v>155</v>
      </c>
    </row>
    <row r="20" spans="1:4" x14ac:dyDescent="0.45">
      <c r="A20" s="5" t="s">
        <v>85</v>
      </c>
      <c r="B20" s="19">
        <f>B15/B17*100</f>
        <v>71.875</v>
      </c>
      <c r="C20" s="19">
        <f>C15/C17*100</f>
        <v>82.608695652173907</v>
      </c>
      <c r="D20" s="19">
        <f>D15/D17*100</f>
        <v>93.75</v>
      </c>
    </row>
    <row r="21" spans="1:4" x14ac:dyDescent="0.45">
      <c r="A21" s="5" t="s">
        <v>101</v>
      </c>
      <c r="B21" s="19">
        <f>B16/B17*100</f>
        <v>28.125</v>
      </c>
      <c r="C21" s="19">
        <f>C16/C17*100</f>
        <v>17.391304347826086</v>
      </c>
      <c r="D21" s="19">
        <f>D16/D17*100</f>
        <v>6.25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77"/>
  <sheetViews>
    <sheetView topLeftCell="A13" zoomScaleNormal="100" zoomScaleSheetLayoutView="50" zoomScalePageLayoutView="80" workbookViewId="0">
      <selection activeCell="B33" sqref="B33"/>
    </sheetView>
  </sheetViews>
  <sheetFormatPr defaultRowHeight="14.25" x14ac:dyDescent="0.45"/>
  <cols>
    <col min="1" max="1" width="15.73046875" style="3" bestFit="1" customWidth="1"/>
    <col min="2" max="4" width="11.1328125" style="4" customWidth="1"/>
    <col min="5" max="6" width="11.73046875" style="4" customWidth="1"/>
    <col min="7" max="7" width="11.265625" style="4" customWidth="1"/>
  </cols>
  <sheetData>
    <row r="1" spans="1:7" s="1" customFormat="1" ht="63" x14ac:dyDescent="0.45">
      <c r="A1" s="2"/>
      <c r="B1" s="1" t="s">
        <v>123</v>
      </c>
      <c r="C1" s="1" t="s">
        <v>124</v>
      </c>
      <c r="D1" s="1" t="s">
        <v>122</v>
      </c>
      <c r="E1" s="1" t="s">
        <v>71</v>
      </c>
      <c r="F1" s="1" t="s">
        <v>72</v>
      </c>
      <c r="G1" s="1" t="s">
        <v>0</v>
      </c>
    </row>
    <row r="2" spans="1:7" x14ac:dyDescent="0.45">
      <c r="A2" t="s">
        <v>1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f>E2+F2</f>
        <v>0</v>
      </c>
    </row>
    <row r="3" spans="1:7" x14ac:dyDescent="0.45">
      <c r="A3" t="s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f t="shared" ref="G3:G66" si="0">E3+F3</f>
        <v>0</v>
      </c>
    </row>
    <row r="4" spans="1:7" x14ac:dyDescent="0.45">
      <c r="A4" t="s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f t="shared" si="0"/>
        <v>0</v>
      </c>
    </row>
    <row r="5" spans="1:7" x14ac:dyDescent="0.45">
      <c r="A5" t="s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f t="shared" si="0"/>
        <v>0</v>
      </c>
    </row>
    <row r="6" spans="1:7" x14ac:dyDescent="0.45">
      <c r="A6" t="s">
        <v>5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f t="shared" si="0"/>
        <v>0</v>
      </c>
    </row>
    <row r="7" spans="1:7" x14ac:dyDescent="0.45">
      <c r="A7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f t="shared" si="0"/>
        <v>0</v>
      </c>
    </row>
    <row r="8" spans="1:7" x14ac:dyDescent="0.45">
      <c r="A8" t="s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f t="shared" si="0"/>
        <v>0</v>
      </c>
    </row>
    <row r="9" spans="1:7" x14ac:dyDescent="0.45">
      <c r="A9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f t="shared" si="0"/>
        <v>0</v>
      </c>
    </row>
    <row r="10" spans="1:7" x14ac:dyDescent="0.45">
      <c r="A10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f t="shared" si="0"/>
        <v>0</v>
      </c>
    </row>
    <row r="11" spans="1:7" x14ac:dyDescent="0.45">
      <c r="A1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f t="shared" si="0"/>
        <v>0</v>
      </c>
    </row>
    <row r="12" spans="1:7" x14ac:dyDescent="0.45">
      <c r="A12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f t="shared" si="0"/>
        <v>0</v>
      </c>
    </row>
    <row r="13" spans="1:7" x14ac:dyDescent="0.45">
      <c r="A13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f t="shared" si="0"/>
        <v>0</v>
      </c>
    </row>
    <row r="14" spans="1:7" x14ac:dyDescent="0.45">
      <c r="A14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f t="shared" si="0"/>
        <v>0</v>
      </c>
    </row>
    <row r="15" spans="1:7" x14ac:dyDescent="0.45">
      <c r="A15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f t="shared" si="0"/>
        <v>0</v>
      </c>
    </row>
    <row r="16" spans="1:7" x14ac:dyDescent="0.45">
      <c r="A16" t="s">
        <v>15</v>
      </c>
      <c r="B16" s="4">
        <v>1</v>
      </c>
      <c r="C16" s="4">
        <v>1</v>
      </c>
      <c r="D16" s="4">
        <v>1</v>
      </c>
      <c r="E16" s="4">
        <v>1</v>
      </c>
      <c r="F16" s="4">
        <v>1</v>
      </c>
      <c r="G16" s="4">
        <f t="shared" si="0"/>
        <v>2</v>
      </c>
    </row>
    <row r="17" spans="1:7" x14ac:dyDescent="0.45">
      <c r="A17" t="s">
        <v>16</v>
      </c>
      <c r="B17" s="4">
        <v>0</v>
      </c>
      <c r="C17" s="4">
        <v>0</v>
      </c>
      <c r="D17" s="4">
        <v>0</v>
      </c>
      <c r="E17" s="4">
        <v>0</v>
      </c>
      <c r="F17" s="4">
        <v>1</v>
      </c>
      <c r="G17" s="4">
        <f t="shared" si="0"/>
        <v>1</v>
      </c>
    </row>
    <row r="18" spans="1:7" x14ac:dyDescent="0.45">
      <c r="A18" t="s">
        <v>17</v>
      </c>
      <c r="B18" s="4">
        <v>0</v>
      </c>
      <c r="C18" s="4">
        <v>0</v>
      </c>
      <c r="D18" s="4">
        <v>0</v>
      </c>
      <c r="E18" s="4">
        <v>0</v>
      </c>
      <c r="F18" s="4">
        <v>4</v>
      </c>
      <c r="G18" s="4">
        <f t="shared" si="0"/>
        <v>4</v>
      </c>
    </row>
    <row r="19" spans="1:7" x14ac:dyDescent="0.45">
      <c r="A19" t="s">
        <v>18</v>
      </c>
      <c r="B19" s="4">
        <v>0</v>
      </c>
      <c r="C19" s="4">
        <v>0</v>
      </c>
      <c r="D19" s="4">
        <v>0</v>
      </c>
      <c r="E19" s="4">
        <v>0</v>
      </c>
      <c r="F19" s="4">
        <v>1</v>
      </c>
      <c r="G19" s="4">
        <f t="shared" si="0"/>
        <v>1</v>
      </c>
    </row>
    <row r="20" spans="1:7" x14ac:dyDescent="0.45">
      <c r="A20" t="s">
        <v>19</v>
      </c>
      <c r="B20" s="4">
        <v>0</v>
      </c>
      <c r="C20" s="4">
        <v>0</v>
      </c>
      <c r="D20" s="4">
        <v>0</v>
      </c>
      <c r="E20" s="4">
        <v>0</v>
      </c>
      <c r="F20" s="4">
        <v>3</v>
      </c>
      <c r="G20" s="4">
        <f t="shared" si="0"/>
        <v>3</v>
      </c>
    </row>
    <row r="21" spans="1:7" x14ac:dyDescent="0.45">
      <c r="A21" t="s">
        <v>20</v>
      </c>
      <c r="B21" s="4">
        <v>1</v>
      </c>
      <c r="C21" s="4">
        <v>1</v>
      </c>
      <c r="D21" s="4">
        <v>1</v>
      </c>
      <c r="E21" s="4">
        <v>1</v>
      </c>
      <c r="F21" s="4">
        <v>8</v>
      </c>
      <c r="G21" s="4">
        <f t="shared" si="0"/>
        <v>9</v>
      </c>
    </row>
    <row r="22" spans="1:7" x14ac:dyDescent="0.45">
      <c r="A22" t="s">
        <v>21</v>
      </c>
      <c r="B22" s="4">
        <v>0</v>
      </c>
      <c r="C22" s="4">
        <v>0</v>
      </c>
      <c r="D22" s="4">
        <v>0</v>
      </c>
      <c r="E22" s="4">
        <v>0</v>
      </c>
      <c r="F22" s="4">
        <v>11</v>
      </c>
      <c r="G22" s="4">
        <f t="shared" si="0"/>
        <v>11</v>
      </c>
    </row>
    <row r="23" spans="1:7" x14ac:dyDescent="0.45">
      <c r="A23" t="s">
        <v>22</v>
      </c>
      <c r="B23" s="4">
        <v>2</v>
      </c>
      <c r="C23" s="4">
        <v>2</v>
      </c>
      <c r="D23" s="4">
        <v>2</v>
      </c>
      <c r="E23" s="4">
        <v>2</v>
      </c>
      <c r="F23" s="4">
        <v>12</v>
      </c>
      <c r="G23" s="4">
        <f t="shared" si="0"/>
        <v>14</v>
      </c>
    </row>
    <row r="24" spans="1:7" x14ac:dyDescent="0.45">
      <c r="A24" t="s">
        <v>23</v>
      </c>
      <c r="B24" s="4">
        <v>2</v>
      </c>
      <c r="C24" s="4">
        <v>2</v>
      </c>
      <c r="D24" s="4">
        <v>2</v>
      </c>
      <c r="E24" s="4">
        <v>2</v>
      </c>
      <c r="F24" s="4">
        <v>12</v>
      </c>
      <c r="G24" s="4">
        <f t="shared" si="0"/>
        <v>14</v>
      </c>
    </row>
    <row r="25" spans="1:7" x14ac:dyDescent="0.45">
      <c r="A25" t="s">
        <v>24</v>
      </c>
      <c r="B25" s="4">
        <v>2</v>
      </c>
      <c r="C25" s="4">
        <v>3</v>
      </c>
      <c r="D25" s="4">
        <v>3</v>
      </c>
      <c r="E25" s="4">
        <v>3</v>
      </c>
      <c r="F25" s="4">
        <v>15</v>
      </c>
      <c r="G25" s="4">
        <f t="shared" si="0"/>
        <v>18</v>
      </c>
    </row>
    <row r="26" spans="1:7" x14ac:dyDescent="0.45">
      <c r="A26" t="s">
        <v>25</v>
      </c>
      <c r="B26" s="4">
        <v>2</v>
      </c>
      <c r="C26" s="4">
        <v>3</v>
      </c>
      <c r="D26" s="4">
        <v>3</v>
      </c>
      <c r="E26" s="4">
        <v>3</v>
      </c>
      <c r="F26" s="4">
        <v>5</v>
      </c>
      <c r="G26" s="4">
        <f t="shared" si="0"/>
        <v>8</v>
      </c>
    </row>
    <row r="27" spans="1:7" x14ac:dyDescent="0.45">
      <c r="A27" t="s">
        <v>26</v>
      </c>
      <c r="B27" s="4">
        <v>1</v>
      </c>
      <c r="C27" s="4">
        <v>1</v>
      </c>
      <c r="D27" s="4">
        <v>1</v>
      </c>
      <c r="E27" s="4">
        <v>1</v>
      </c>
      <c r="F27" s="4">
        <v>8</v>
      </c>
      <c r="G27" s="4">
        <f t="shared" si="0"/>
        <v>9</v>
      </c>
    </row>
    <row r="28" spans="1:7" x14ac:dyDescent="0.45">
      <c r="A28" t="s">
        <v>27</v>
      </c>
      <c r="B28" s="4">
        <v>1</v>
      </c>
      <c r="C28" s="4">
        <v>4</v>
      </c>
      <c r="D28" s="4">
        <v>4</v>
      </c>
      <c r="E28" s="4">
        <v>4</v>
      </c>
      <c r="F28" s="4">
        <v>10</v>
      </c>
      <c r="G28" s="4">
        <f t="shared" si="0"/>
        <v>14</v>
      </c>
    </row>
    <row r="29" spans="1:7" x14ac:dyDescent="0.45">
      <c r="A29" t="s">
        <v>28</v>
      </c>
      <c r="B29" s="4">
        <v>1</v>
      </c>
      <c r="C29" s="4">
        <v>2</v>
      </c>
      <c r="D29" s="4">
        <v>2</v>
      </c>
      <c r="E29" s="4">
        <v>2</v>
      </c>
      <c r="F29" s="4">
        <v>7</v>
      </c>
      <c r="G29" s="4">
        <f t="shared" si="0"/>
        <v>9</v>
      </c>
    </row>
    <row r="30" spans="1:7" x14ac:dyDescent="0.45">
      <c r="A30" t="s">
        <v>29</v>
      </c>
      <c r="B30" s="4">
        <v>5</v>
      </c>
      <c r="C30" s="4">
        <v>7</v>
      </c>
      <c r="D30" s="4">
        <v>7</v>
      </c>
      <c r="E30" s="4">
        <v>7</v>
      </c>
      <c r="F30" s="4">
        <v>12</v>
      </c>
      <c r="G30" s="4">
        <f t="shared" si="0"/>
        <v>19</v>
      </c>
    </row>
    <row r="31" spans="1:7" x14ac:dyDescent="0.45">
      <c r="A31" t="s">
        <v>30</v>
      </c>
      <c r="B31" s="4">
        <v>1</v>
      </c>
      <c r="C31" s="4">
        <v>2</v>
      </c>
      <c r="D31" s="4">
        <v>2</v>
      </c>
      <c r="E31" s="4">
        <v>3</v>
      </c>
      <c r="F31" s="4">
        <v>3</v>
      </c>
      <c r="G31" s="4">
        <f t="shared" si="0"/>
        <v>6</v>
      </c>
    </row>
    <row r="32" spans="1:7" x14ac:dyDescent="0.45">
      <c r="A32" s="10" t="s">
        <v>109</v>
      </c>
      <c r="B32" s="4">
        <v>0</v>
      </c>
      <c r="C32" s="4">
        <v>0</v>
      </c>
      <c r="D32" s="4">
        <v>0</v>
      </c>
      <c r="E32" s="4">
        <v>0</v>
      </c>
      <c r="F32" s="4">
        <v>1</v>
      </c>
      <c r="G32" s="4">
        <f t="shared" si="0"/>
        <v>1</v>
      </c>
    </row>
    <row r="33" spans="1:7" x14ac:dyDescent="0.45">
      <c r="A33" s="20" t="s">
        <v>110</v>
      </c>
      <c r="B33" s="4">
        <v>2</v>
      </c>
      <c r="C33" s="4">
        <v>2</v>
      </c>
      <c r="D33" s="4">
        <v>2</v>
      </c>
      <c r="E33" s="4">
        <v>2</v>
      </c>
      <c r="F33" s="4">
        <v>2</v>
      </c>
      <c r="G33" s="4">
        <f t="shared" si="0"/>
        <v>4</v>
      </c>
    </row>
    <row r="34" spans="1:7" x14ac:dyDescent="0.45">
      <c r="A34" s="10" t="s">
        <v>99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f t="shared" si="0"/>
        <v>0</v>
      </c>
    </row>
    <row r="35" spans="1:7" x14ac:dyDescent="0.45">
      <c r="A35" t="s">
        <v>31</v>
      </c>
      <c r="B35" s="4">
        <v>0</v>
      </c>
      <c r="C35" s="4">
        <v>1</v>
      </c>
      <c r="D35" s="4">
        <v>1</v>
      </c>
      <c r="E35" s="4">
        <v>1</v>
      </c>
      <c r="F35" s="4">
        <v>1</v>
      </c>
      <c r="G35" s="4">
        <f t="shared" si="0"/>
        <v>2</v>
      </c>
    </row>
    <row r="36" spans="1:7" x14ac:dyDescent="0.45">
      <c r="A36" t="s">
        <v>32</v>
      </c>
      <c r="B36" s="4">
        <v>0</v>
      </c>
      <c r="C36" s="4">
        <v>0</v>
      </c>
      <c r="D36" s="4">
        <v>0</v>
      </c>
      <c r="E36" s="4">
        <v>1</v>
      </c>
      <c r="F36" s="4">
        <v>0</v>
      </c>
      <c r="G36" s="4">
        <f t="shared" si="0"/>
        <v>1</v>
      </c>
    </row>
    <row r="37" spans="1:7" x14ac:dyDescent="0.45">
      <c r="A37" t="s">
        <v>33</v>
      </c>
      <c r="B37" s="4">
        <v>1</v>
      </c>
      <c r="C37" s="4">
        <v>1</v>
      </c>
      <c r="D37" s="4">
        <v>1</v>
      </c>
      <c r="E37" s="4">
        <v>1</v>
      </c>
      <c r="F37" s="4">
        <v>0</v>
      </c>
      <c r="G37" s="4">
        <f t="shared" si="0"/>
        <v>1</v>
      </c>
    </row>
    <row r="38" spans="1:7" x14ac:dyDescent="0.45">
      <c r="A38" t="s">
        <v>34</v>
      </c>
      <c r="B38" s="4">
        <v>0</v>
      </c>
      <c r="C38" s="4">
        <v>0</v>
      </c>
      <c r="D38" s="4">
        <v>0</v>
      </c>
      <c r="E38" s="4">
        <v>0</v>
      </c>
      <c r="F38" s="4">
        <v>1</v>
      </c>
      <c r="G38" s="4">
        <f t="shared" si="0"/>
        <v>1</v>
      </c>
    </row>
    <row r="39" spans="1:7" x14ac:dyDescent="0.45">
      <c r="A39" t="s">
        <v>35</v>
      </c>
      <c r="B39" s="4">
        <v>0</v>
      </c>
      <c r="C39" s="4">
        <v>0</v>
      </c>
      <c r="D39" s="4">
        <v>0</v>
      </c>
      <c r="E39" s="4">
        <v>0</v>
      </c>
      <c r="F39" s="4">
        <v>1</v>
      </c>
      <c r="G39" s="4">
        <f t="shared" si="0"/>
        <v>1</v>
      </c>
    </row>
    <row r="40" spans="1:7" x14ac:dyDescent="0.45">
      <c r="A40" t="s">
        <v>36</v>
      </c>
      <c r="B40" s="4">
        <v>0</v>
      </c>
      <c r="C40" s="4">
        <v>0</v>
      </c>
      <c r="D40" s="4">
        <v>1</v>
      </c>
      <c r="E40" s="4">
        <v>1</v>
      </c>
      <c r="F40" s="4">
        <v>0</v>
      </c>
      <c r="G40" s="4">
        <f t="shared" si="0"/>
        <v>1</v>
      </c>
    </row>
    <row r="41" spans="1:7" x14ac:dyDescent="0.4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4">
        <v>1</v>
      </c>
      <c r="G41" s="4">
        <f t="shared" si="0"/>
        <v>1</v>
      </c>
    </row>
    <row r="42" spans="1:7" x14ac:dyDescent="0.45">
      <c r="A42" t="s">
        <v>38</v>
      </c>
      <c r="B42" s="4">
        <v>1</v>
      </c>
      <c r="C42" s="4">
        <v>1</v>
      </c>
      <c r="D42" s="4">
        <v>1</v>
      </c>
      <c r="E42" s="4">
        <v>1</v>
      </c>
      <c r="F42" s="4">
        <v>0</v>
      </c>
      <c r="G42" s="4">
        <f t="shared" si="0"/>
        <v>1</v>
      </c>
    </row>
    <row r="43" spans="1:7" x14ac:dyDescent="0.45">
      <c r="A43" t="s">
        <v>39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f t="shared" si="0"/>
        <v>0</v>
      </c>
    </row>
    <row r="44" spans="1:7" x14ac:dyDescent="0.45">
      <c r="A44" t="s">
        <v>40</v>
      </c>
      <c r="B44" s="4">
        <v>1</v>
      </c>
      <c r="C44" s="4">
        <v>1</v>
      </c>
      <c r="D44" s="4">
        <v>1</v>
      </c>
      <c r="E44" s="4">
        <v>1</v>
      </c>
      <c r="F44" s="4">
        <v>0</v>
      </c>
      <c r="G44" s="4">
        <f t="shared" si="0"/>
        <v>1</v>
      </c>
    </row>
    <row r="45" spans="1:7" x14ac:dyDescent="0.45">
      <c r="A45" t="s">
        <v>41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f t="shared" si="0"/>
        <v>0</v>
      </c>
    </row>
    <row r="46" spans="1:7" x14ac:dyDescent="0.45">
      <c r="A46" t="s">
        <v>42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f>E46+F46</f>
        <v>0</v>
      </c>
    </row>
    <row r="47" spans="1:7" x14ac:dyDescent="0.45">
      <c r="A47" t="s">
        <v>43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f t="shared" si="0"/>
        <v>0</v>
      </c>
    </row>
    <row r="48" spans="1:7" x14ac:dyDescent="0.4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49" spans="1:7" x14ac:dyDescent="0.45">
      <c r="A49" t="s">
        <v>45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x14ac:dyDescent="0.45">
      <c r="A50" t="s">
        <v>46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f t="shared" si="0"/>
        <v>0</v>
      </c>
    </row>
    <row r="51" spans="1:7" x14ac:dyDescent="0.4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f t="shared" si="0"/>
        <v>0</v>
      </c>
    </row>
    <row r="52" spans="1:7" x14ac:dyDescent="0.45">
      <c r="A52" t="s">
        <v>48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f t="shared" si="0"/>
        <v>0</v>
      </c>
    </row>
    <row r="53" spans="1:7" x14ac:dyDescent="0.4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f t="shared" si="0"/>
        <v>0</v>
      </c>
    </row>
    <row r="54" spans="1:7" x14ac:dyDescent="0.4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f t="shared" si="0"/>
        <v>0</v>
      </c>
    </row>
    <row r="55" spans="1:7" x14ac:dyDescent="0.45">
      <c r="A55" t="s">
        <v>51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f t="shared" si="0"/>
        <v>0</v>
      </c>
    </row>
    <row r="56" spans="1:7" x14ac:dyDescent="0.45">
      <c r="A56" t="s">
        <v>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f t="shared" si="0"/>
        <v>0</v>
      </c>
    </row>
    <row r="57" spans="1:7" x14ac:dyDescent="0.4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f t="shared" si="0"/>
        <v>0</v>
      </c>
    </row>
    <row r="58" spans="1:7" x14ac:dyDescent="0.45">
      <c r="A58" t="s">
        <v>54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f t="shared" si="0"/>
        <v>0</v>
      </c>
    </row>
    <row r="59" spans="1:7" x14ac:dyDescent="0.45">
      <c r="A59" t="s">
        <v>55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f t="shared" si="0"/>
        <v>0</v>
      </c>
    </row>
    <row r="60" spans="1:7" x14ac:dyDescent="0.45">
      <c r="A60" t="s">
        <v>56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f t="shared" si="0"/>
        <v>0</v>
      </c>
    </row>
    <row r="61" spans="1:7" x14ac:dyDescent="0.4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f t="shared" si="0"/>
        <v>0</v>
      </c>
    </row>
    <row r="62" spans="1:7" x14ac:dyDescent="0.4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f t="shared" si="0"/>
        <v>0</v>
      </c>
    </row>
    <row r="63" spans="1:7" x14ac:dyDescent="0.45">
      <c r="A63" t="s">
        <v>59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f t="shared" si="0"/>
        <v>0</v>
      </c>
    </row>
    <row r="64" spans="1:7" x14ac:dyDescent="0.45">
      <c r="A64" t="s">
        <v>60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f t="shared" si="0"/>
        <v>0</v>
      </c>
    </row>
    <row r="65" spans="1:7" x14ac:dyDescent="0.45">
      <c r="A65" t="s">
        <v>61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f t="shared" si="0"/>
        <v>0</v>
      </c>
    </row>
    <row r="66" spans="1:7" x14ac:dyDescent="0.45">
      <c r="A66" t="s">
        <v>62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f t="shared" si="0"/>
        <v>0</v>
      </c>
    </row>
    <row r="67" spans="1:7" x14ac:dyDescent="0.4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f t="shared" ref="G67:G71" si="1">E67+F67</f>
        <v>0</v>
      </c>
    </row>
    <row r="68" spans="1:7" x14ac:dyDescent="0.45">
      <c r="A68" t="s">
        <v>64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f t="shared" si="1"/>
        <v>0</v>
      </c>
    </row>
    <row r="69" spans="1:7" x14ac:dyDescent="0.4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f t="shared" si="1"/>
        <v>0</v>
      </c>
    </row>
    <row r="70" spans="1:7" x14ac:dyDescent="0.45">
      <c r="A70" t="s">
        <v>66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f t="shared" si="1"/>
        <v>0</v>
      </c>
    </row>
    <row r="71" spans="1:7" x14ac:dyDescent="0.45">
      <c r="A71" t="s">
        <v>67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f t="shared" si="1"/>
        <v>0</v>
      </c>
    </row>
    <row r="73" spans="1:7" x14ac:dyDescent="0.45">
      <c r="A73" s="3" t="s">
        <v>76</v>
      </c>
      <c r="B73" s="4">
        <f>SUM(B33:B72)</f>
        <v>5</v>
      </c>
      <c r="C73" s="4">
        <f>SUM(C33:C72)</f>
        <v>6</v>
      </c>
      <c r="D73" s="4">
        <f t="shared" ref="D73:G73" si="2">SUM(D33:D72)</f>
        <v>7</v>
      </c>
      <c r="E73" s="4">
        <f t="shared" si="2"/>
        <v>8</v>
      </c>
      <c r="F73" s="4">
        <f t="shared" si="2"/>
        <v>6</v>
      </c>
      <c r="G73" s="4">
        <f t="shared" si="2"/>
        <v>14</v>
      </c>
    </row>
    <row r="75" spans="1:7" x14ac:dyDescent="0.45">
      <c r="A75" s="3" t="s">
        <v>96</v>
      </c>
      <c r="B75" s="4">
        <f t="shared" ref="B75:G75" si="3">SUM(B2:B71)</f>
        <v>24</v>
      </c>
      <c r="C75" s="4">
        <f t="shared" si="3"/>
        <v>34</v>
      </c>
      <c r="D75" s="4">
        <f t="shared" si="3"/>
        <v>35</v>
      </c>
      <c r="E75" s="4">
        <f t="shared" si="3"/>
        <v>37</v>
      </c>
      <c r="F75" s="4">
        <f t="shared" si="3"/>
        <v>120</v>
      </c>
      <c r="G75" s="4">
        <f t="shared" si="3"/>
        <v>157</v>
      </c>
    </row>
    <row r="77" spans="1:7" ht="28.5" x14ac:dyDescent="0.45">
      <c r="A77" s="8" t="s">
        <v>97</v>
      </c>
      <c r="B77" s="4">
        <f>B75-B73</f>
        <v>19</v>
      </c>
      <c r="C77" s="4">
        <f>C75-C73</f>
        <v>28</v>
      </c>
      <c r="D77" s="4">
        <f t="shared" ref="D77:F77" si="4">D75-D73</f>
        <v>28</v>
      </c>
      <c r="E77" s="4">
        <f t="shared" si="4"/>
        <v>29</v>
      </c>
      <c r="F77" s="4">
        <f t="shared" si="4"/>
        <v>114</v>
      </c>
      <c r="G77" s="4">
        <f>G75-G73</f>
        <v>143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77"/>
  <sheetViews>
    <sheetView topLeftCell="A13" workbookViewId="0">
      <selection activeCell="B74" sqref="B74"/>
    </sheetView>
  </sheetViews>
  <sheetFormatPr defaultRowHeight="14.25" x14ac:dyDescent="0.45"/>
  <cols>
    <col min="1" max="1" width="15.73046875" style="3" bestFit="1" customWidth="1"/>
    <col min="2" max="4" width="11.1328125" style="4" customWidth="1"/>
    <col min="5" max="6" width="11.73046875" style="4" customWidth="1"/>
    <col min="7" max="7" width="11.265625" style="4" customWidth="1"/>
  </cols>
  <sheetData>
    <row r="1" spans="1:7" ht="63" x14ac:dyDescent="0.45">
      <c r="A1" s="2"/>
      <c r="B1" s="1" t="s">
        <v>126</v>
      </c>
      <c r="C1" s="1" t="s">
        <v>127</v>
      </c>
      <c r="D1" s="1" t="s">
        <v>125</v>
      </c>
      <c r="E1" s="1" t="s">
        <v>77</v>
      </c>
      <c r="F1" s="1" t="s">
        <v>78</v>
      </c>
      <c r="G1" s="1" t="s">
        <v>79</v>
      </c>
    </row>
    <row r="2" spans="1:7" x14ac:dyDescent="0.45">
      <c r="A2" t="s">
        <v>1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f>E2+F2</f>
        <v>0</v>
      </c>
    </row>
    <row r="3" spans="1:7" x14ac:dyDescent="0.45">
      <c r="A3" t="s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f t="shared" ref="G3:G66" si="0">E3+F3</f>
        <v>0</v>
      </c>
    </row>
    <row r="4" spans="1:7" x14ac:dyDescent="0.45">
      <c r="A4" t="s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f t="shared" si="0"/>
        <v>0</v>
      </c>
    </row>
    <row r="5" spans="1:7" x14ac:dyDescent="0.45">
      <c r="A5" t="s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f t="shared" si="0"/>
        <v>0</v>
      </c>
    </row>
    <row r="6" spans="1:7" x14ac:dyDescent="0.45">
      <c r="A6" t="s">
        <v>5</v>
      </c>
      <c r="B6" s="4">
        <v>0</v>
      </c>
      <c r="C6" s="4">
        <v>0</v>
      </c>
      <c r="D6" s="4">
        <v>0</v>
      </c>
      <c r="E6" s="4">
        <v>0</v>
      </c>
      <c r="F6" s="4">
        <v>1</v>
      </c>
      <c r="G6" s="4">
        <f t="shared" si="0"/>
        <v>1</v>
      </c>
    </row>
    <row r="7" spans="1:7" x14ac:dyDescent="0.45">
      <c r="A7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f t="shared" si="0"/>
        <v>0</v>
      </c>
    </row>
    <row r="8" spans="1:7" x14ac:dyDescent="0.45">
      <c r="A8" t="s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f t="shared" si="0"/>
        <v>0</v>
      </c>
    </row>
    <row r="9" spans="1:7" x14ac:dyDescent="0.45">
      <c r="A9" t="s">
        <v>8</v>
      </c>
      <c r="B9" s="4">
        <v>0</v>
      </c>
      <c r="C9" s="4">
        <v>0</v>
      </c>
      <c r="D9" s="4">
        <v>0</v>
      </c>
      <c r="E9" s="4">
        <v>0</v>
      </c>
      <c r="F9" s="4">
        <v>1</v>
      </c>
      <c r="G9" s="4">
        <f t="shared" si="0"/>
        <v>1</v>
      </c>
    </row>
    <row r="10" spans="1:7" x14ac:dyDescent="0.45">
      <c r="A10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f t="shared" si="0"/>
        <v>0</v>
      </c>
    </row>
    <row r="11" spans="1:7" x14ac:dyDescent="0.45">
      <c r="A1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f t="shared" si="0"/>
        <v>0</v>
      </c>
    </row>
    <row r="12" spans="1:7" x14ac:dyDescent="0.45">
      <c r="A12" t="s">
        <v>11</v>
      </c>
      <c r="B12" s="4">
        <v>1</v>
      </c>
      <c r="C12" s="4">
        <v>1</v>
      </c>
      <c r="D12" s="4">
        <v>1</v>
      </c>
      <c r="E12" s="4">
        <v>1</v>
      </c>
      <c r="F12" s="4">
        <v>1</v>
      </c>
      <c r="G12" s="4">
        <f t="shared" si="0"/>
        <v>2</v>
      </c>
    </row>
    <row r="13" spans="1:7" x14ac:dyDescent="0.45">
      <c r="A13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f t="shared" si="0"/>
        <v>0</v>
      </c>
    </row>
    <row r="14" spans="1:7" x14ac:dyDescent="0.45">
      <c r="A14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f t="shared" si="0"/>
        <v>0</v>
      </c>
    </row>
    <row r="15" spans="1:7" x14ac:dyDescent="0.45">
      <c r="A15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2</v>
      </c>
      <c r="G15" s="4">
        <f t="shared" si="0"/>
        <v>2</v>
      </c>
    </row>
    <row r="16" spans="1:7" x14ac:dyDescent="0.45">
      <c r="A16" t="s">
        <v>15</v>
      </c>
      <c r="B16" s="4">
        <v>2</v>
      </c>
      <c r="C16" s="4">
        <v>2</v>
      </c>
      <c r="D16" s="4">
        <v>2</v>
      </c>
      <c r="E16" s="4">
        <v>2</v>
      </c>
      <c r="F16" s="4">
        <v>0</v>
      </c>
      <c r="G16" s="4">
        <f t="shared" si="0"/>
        <v>2</v>
      </c>
    </row>
    <row r="17" spans="1:10" x14ac:dyDescent="0.45">
      <c r="A17" t="s">
        <v>16</v>
      </c>
      <c r="B17" s="4">
        <v>0</v>
      </c>
      <c r="C17" s="4">
        <v>0</v>
      </c>
      <c r="D17" s="4">
        <v>0</v>
      </c>
      <c r="E17" s="4">
        <v>0</v>
      </c>
      <c r="F17" s="4">
        <v>4</v>
      </c>
      <c r="G17" s="4">
        <f t="shared" si="0"/>
        <v>4</v>
      </c>
    </row>
    <row r="18" spans="1:10" x14ac:dyDescent="0.45">
      <c r="A18" t="s">
        <v>17</v>
      </c>
      <c r="B18" s="4">
        <v>1</v>
      </c>
      <c r="C18" s="4">
        <v>1</v>
      </c>
      <c r="D18" s="4">
        <v>1</v>
      </c>
      <c r="E18" s="4">
        <v>1</v>
      </c>
      <c r="F18" s="4">
        <v>4</v>
      </c>
      <c r="G18" s="4">
        <f t="shared" si="0"/>
        <v>5</v>
      </c>
    </row>
    <row r="19" spans="1:10" x14ac:dyDescent="0.45">
      <c r="A19" t="s">
        <v>18</v>
      </c>
      <c r="B19" s="4">
        <v>0</v>
      </c>
      <c r="C19" s="4">
        <v>0</v>
      </c>
      <c r="D19" s="4">
        <v>0</v>
      </c>
      <c r="E19" s="4">
        <v>0</v>
      </c>
      <c r="F19" s="4">
        <v>5</v>
      </c>
      <c r="G19" s="4">
        <f t="shared" si="0"/>
        <v>5</v>
      </c>
    </row>
    <row r="20" spans="1:10" x14ac:dyDescent="0.45">
      <c r="A20" t="s">
        <v>19</v>
      </c>
      <c r="B20" s="4">
        <v>0</v>
      </c>
      <c r="C20" s="4">
        <v>0</v>
      </c>
      <c r="D20" s="4">
        <v>0</v>
      </c>
      <c r="E20" s="4">
        <v>0</v>
      </c>
      <c r="F20" s="4">
        <v>4</v>
      </c>
      <c r="G20" s="4">
        <f t="shared" si="0"/>
        <v>4</v>
      </c>
    </row>
    <row r="21" spans="1:10" x14ac:dyDescent="0.45">
      <c r="A21" t="s">
        <v>20</v>
      </c>
      <c r="B21" s="4">
        <v>2</v>
      </c>
      <c r="C21" s="4">
        <v>2</v>
      </c>
      <c r="D21" s="4">
        <v>2</v>
      </c>
      <c r="E21" s="4">
        <v>2</v>
      </c>
      <c r="F21" s="4">
        <v>11</v>
      </c>
      <c r="G21" s="4">
        <f t="shared" si="0"/>
        <v>13</v>
      </c>
    </row>
    <row r="22" spans="1:10" x14ac:dyDescent="0.45">
      <c r="A22" t="s">
        <v>21</v>
      </c>
      <c r="B22" s="4">
        <v>0</v>
      </c>
      <c r="C22" s="4">
        <v>0</v>
      </c>
      <c r="D22" s="4">
        <v>0</v>
      </c>
      <c r="E22" s="4">
        <v>0</v>
      </c>
      <c r="F22" s="4">
        <v>7</v>
      </c>
      <c r="G22" s="4">
        <f t="shared" si="0"/>
        <v>7</v>
      </c>
    </row>
    <row r="23" spans="1:10" x14ac:dyDescent="0.45">
      <c r="A23" t="s">
        <v>22</v>
      </c>
      <c r="B23" s="4">
        <v>0</v>
      </c>
      <c r="C23" s="4">
        <v>0</v>
      </c>
      <c r="D23" s="4">
        <v>0</v>
      </c>
      <c r="E23" s="4">
        <v>0</v>
      </c>
      <c r="F23" s="4">
        <v>13</v>
      </c>
      <c r="G23" s="4">
        <f t="shared" si="0"/>
        <v>13</v>
      </c>
    </row>
    <row r="24" spans="1:10" x14ac:dyDescent="0.45">
      <c r="A24" t="s">
        <v>23</v>
      </c>
      <c r="B24" s="4">
        <v>0</v>
      </c>
      <c r="C24" s="4">
        <v>0</v>
      </c>
      <c r="D24" s="4">
        <v>0</v>
      </c>
      <c r="E24" s="4">
        <v>0</v>
      </c>
      <c r="F24" s="4">
        <v>14</v>
      </c>
      <c r="G24" s="4">
        <f t="shared" si="0"/>
        <v>14</v>
      </c>
      <c r="J24" s="4"/>
    </row>
    <row r="25" spans="1:10" x14ac:dyDescent="0.45">
      <c r="A25" t="s">
        <v>24</v>
      </c>
      <c r="B25" s="4">
        <v>0</v>
      </c>
      <c r="C25" s="4">
        <v>0</v>
      </c>
      <c r="D25" s="4">
        <v>0</v>
      </c>
      <c r="E25" s="4">
        <v>0</v>
      </c>
      <c r="F25" s="4">
        <v>9</v>
      </c>
      <c r="G25" s="4">
        <f t="shared" si="0"/>
        <v>9</v>
      </c>
    </row>
    <row r="26" spans="1:10" x14ac:dyDescent="0.45">
      <c r="A26" t="s">
        <v>25</v>
      </c>
      <c r="B26" s="4">
        <v>2</v>
      </c>
      <c r="C26" s="4">
        <v>2</v>
      </c>
      <c r="D26" s="4">
        <v>2</v>
      </c>
      <c r="E26" s="4">
        <v>2</v>
      </c>
      <c r="F26" s="4">
        <v>10</v>
      </c>
      <c r="G26" s="4">
        <f t="shared" si="0"/>
        <v>12</v>
      </c>
    </row>
    <row r="27" spans="1:10" x14ac:dyDescent="0.45">
      <c r="A27" t="s">
        <v>26</v>
      </c>
      <c r="B27" s="4">
        <v>1</v>
      </c>
      <c r="C27" s="4">
        <v>1</v>
      </c>
      <c r="D27" s="4">
        <v>1</v>
      </c>
      <c r="E27" s="4">
        <v>1</v>
      </c>
      <c r="F27" s="4">
        <v>7</v>
      </c>
      <c r="G27" s="4">
        <f t="shared" si="0"/>
        <v>8</v>
      </c>
    </row>
    <row r="28" spans="1:10" x14ac:dyDescent="0.45">
      <c r="A28" t="s">
        <v>27</v>
      </c>
      <c r="B28" s="4">
        <v>0</v>
      </c>
      <c r="C28" s="4">
        <v>0</v>
      </c>
      <c r="D28" s="4">
        <v>0</v>
      </c>
      <c r="E28" s="4">
        <v>0</v>
      </c>
      <c r="F28" s="4">
        <v>7</v>
      </c>
      <c r="G28" s="4">
        <f t="shared" si="0"/>
        <v>7</v>
      </c>
    </row>
    <row r="29" spans="1:10" x14ac:dyDescent="0.45">
      <c r="A29" t="s">
        <v>28</v>
      </c>
      <c r="B29" s="4">
        <v>0</v>
      </c>
      <c r="C29" s="4">
        <v>0</v>
      </c>
      <c r="D29" s="4">
        <v>0</v>
      </c>
      <c r="E29" s="4">
        <v>0</v>
      </c>
      <c r="F29" s="4">
        <v>1</v>
      </c>
      <c r="G29" s="4">
        <f t="shared" si="0"/>
        <v>1</v>
      </c>
    </row>
    <row r="30" spans="1:10" x14ac:dyDescent="0.45">
      <c r="A30" t="s">
        <v>29</v>
      </c>
      <c r="B30" s="4">
        <v>1</v>
      </c>
      <c r="C30" s="4">
        <v>1</v>
      </c>
      <c r="D30" s="4">
        <v>1</v>
      </c>
      <c r="E30" s="4">
        <v>1</v>
      </c>
      <c r="F30" s="4">
        <v>4</v>
      </c>
      <c r="G30" s="4">
        <f t="shared" si="0"/>
        <v>5</v>
      </c>
    </row>
    <row r="31" spans="1:10" x14ac:dyDescent="0.45">
      <c r="A31" t="s">
        <v>30</v>
      </c>
      <c r="B31" s="4">
        <v>0</v>
      </c>
      <c r="C31" s="4">
        <v>0</v>
      </c>
      <c r="D31" s="4">
        <v>0</v>
      </c>
      <c r="E31" s="4">
        <v>0</v>
      </c>
      <c r="F31" s="4">
        <v>3</v>
      </c>
      <c r="G31" s="4">
        <f t="shared" si="0"/>
        <v>3</v>
      </c>
    </row>
    <row r="32" spans="1:10" x14ac:dyDescent="0.45">
      <c r="A32" s="10" t="s">
        <v>109</v>
      </c>
      <c r="B32" s="4">
        <v>0</v>
      </c>
      <c r="C32" s="4">
        <v>0</v>
      </c>
      <c r="D32" s="4">
        <v>0</v>
      </c>
      <c r="E32" s="4">
        <v>0</v>
      </c>
      <c r="F32" s="4">
        <v>6</v>
      </c>
      <c r="G32" s="4">
        <f t="shared" si="0"/>
        <v>6</v>
      </c>
    </row>
    <row r="33" spans="1:7" x14ac:dyDescent="0.45">
      <c r="A33" s="20" t="s">
        <v>110</v>
      </c>
      <c r="B33" s="4">
        <v>0</v>
      </c>
      <c r="C33" s="4">
        <v>0</v>
      </c>
      <c r="D33" s="4">
        <v>0</v>
      </c>
      <c r="E33" s="4">
        <v>0</v>
      </c>
      <c r="F33" s="4">
        <v>2</v>
      </c>
      <c r="G33" s="4">
        <f t="shared" si="0"/>
        <v>2</v>
      </c>
    </row>
    <row r="34" spans="1:7" x14ac:dyDescent="0.45">
      <c r="A34" s="10" t="s">
        <v>99</v>
      </c>
      <c r="B34" s="4">
        <v>0</v>
      </c>
      <c r="C34" s="4">
        <v>1</v>
      </c>
      <c r="D34" s="4">
        <v>1</v>
      </c>
      <c r="E34" s="4">
        <v>1</v>
      </c>
      <c r="F34" s="4">
        <v>2</v>
      </c>
      <c r="G34" s="4">
        <f t="shared" si="0"/>
        <v>3</v>
      </c>
    </row>
    <row r="35" spans="1:7" x14ac:dyDescent="0.45">
      <c r="A35" t="s">
        <v>31</v>
      </c>
      <c r="B35" s="4">
        <v>1</v>
      </c>
      <c r="C35" s="4">
        <v>1</v>
      </c>
      <c r="D35" s="4">
        <v>1</v>
      </c>
      <c r="E35" s="4">
        <v>1</v>
      </c>
      <c r="F35" s="4">
        <v>1</v>
      </c>
      <c r="G35" s="4">
        <f t="shared" si="0"/>
        <v>2</v>
      </c>
    </row>
    <row r="36" spans="1:7" x14ac:dyDescent="0.45">
      <c r="A36" t="s">
        <v>32</v>
      </c>
      <c r="B36" s="4">
        <v>0</v>
      </c>
      <c r="C36" s="4">
        <v>0</v>
      </c>
      <c r="D36" s="4">
        <v>0</v>
      </c>
      <c r="E36" s="4">
        <v>0</v>
      </c>
      <c r="F36" s="4">
        <v>1</v>
      </c>
      <c r="G36" s="4">
        <f t="shared" si="0"/>
        <v>1</v>
      </c>
    </row>
    <row r="37" spans="1:7" x14ac:dyDescent="0.45">
      <c r="A37" t="s">
        <v>33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f t="shared" si="0"/>
        <v>0</v>
      </c>
    </row>
    <row r="38" spans="1:7" x14ac:dyDescent="0.45">
      <c r="A38" t="s">
        <v>34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f t="shared" si="0"/>
        <v>0</v>
      </c>
    </row>
    <row r="39" spans="1:7" x14ac:dyDescent="0.45">
      <c r="A39" t="s">
        <v>35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f t="shared" si="0"/>
        <v>0</v>
      </c>
    </row>
    <row r="40" spans="1:7" x14ac:dyDescent="0.45">
      <c r="A40" t="s">
        <v>36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f t="shared" si="0"/>
        <v>0</v>
      </c>
    </row>
    <row r="41" spans="1:7" x14ac:dyDescent="0.4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f>E41+F41</f>
        <v>0</v>
      </c>
    </row>
    <row r="42" spans="1:7" x14ac:dyDescent="0.45">
      <c r="A42" t="s">
        <v>38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f t="shared" si="0"/>
        <v>0</v>
      </c>
    </row>
    <row r="43" spans="1:7" x14ac:dyDescent="0.45">
      <c r="A43" t="s">
        <v>39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f t="shared" si="0"/>
        <v>0</v>
      </c>
    </row>
    <row r="44" spans="1:7" x14ac:dyDescent="0.45">
      <c r="A44" t="s">
        <v>40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f t="shared" si="0"/>
        <v>0</v>
      </c>
    </row>
    <row r="45" spans="1:7" x14ac:dyDescent="0.45">
      <c r="A45" t="s">
        <v>41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f t="shared" si="0"/>
        <v>0</v>
      </c>
    </row>
    <row r="46" spans="1:7" x14ac:dyDescent="0.45">
      <c r="A46" t="s">
        <v>42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f t="shared" si="0"/>
        <v>0</v>
      </c>
    </row>
    <row r="47" spans="1:7" x14ac:dyDescent="0.45">
      <c r="A47" t="s">
        <v>43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f t="shared" si="0"/>
        <v>0</v>
      </c>
    </row>
    <row r="48" spans="1:7" x14ac:dyDescent="0.4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49" spans="1:7" x14ac:dyDescent="0.45">
      <c r="A49" t="s">
        <v>45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x14ac:dyDescent="0.45">
      <c r="A50" t="s">
        <v>46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f t="shared" si="0"/>
        <v>0</v>
      </c>
    </row>
    <row r="51" spans="1:7" x14ac:dyDescent="0.4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f t="shared" si="0"/>
        <v>0</v>
      </c>
    </row>
    <row r="52" spans="1:7" x14ac:dyDescent="0.45">
      <c r="A52" t="s">
        <v>48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f t="shared" si="0"/>
        <v>0</v>
      </c>
    </row>
    <row r="53" spans="1:7" x14ac:dyDescent="0.4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f t="shared" si="0"/>
        <v>0</v>
      </c>
    </row>
    <row r="54" spans="1:7" x14ac:dyDescent="0.4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f t="shared" si="0"/>
        <v>0</v>
      </c>
    </row>
    <row r="55" spans="1:7" x14ac:dyDescent="0.45">
      <c r="A55" t="s">
        <v>51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f t="shared" si="0"/>
        <v>0</v>
      </c>
    </row>
    <row r="56" spans="1:7" x14ac:dyDescent="0.45">
      <c r="A56" t="s">
        <v>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f t="shared" si="0"/>
        <v>0</v>
      </c>
    </row>
    <row r="57" spans="1:7" x14ac:dyDescent="0.4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f t="shared" si="0"/>
        <v>0</v>
      </c>
    </row>
    <row r="58" spans="1:7" x14ac:dyDescent="0.45">
      <c r="A58" t="s">
        <v>54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f t="shared" si="0"/>
        <v>0</v>
      </c>
    </row>
    <row r="59" spans="1:7" x14ac:dyDescent="0.45">
      <c r="A59" t="s">
        <v>55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f t="shared" si="0"/>
        <v>0</v>
      </c>
    </row>
    <row r="60" spans="1:7" x14ac:dyDescent="0.45">
      <c r="A60" t="s">
        <v>56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f t="shared" si="0"/>
        <v>0</v>
      </c>
    </row>
    <row r="61" spans="1:7" x14ac:dyDescent="0.4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f t="shared" si="0"/>
        <v>0</v>
      </c>
    </row>
    <row r="62" spans="1:7" x14ac:dyDescent="0.4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f t="shared" si="0"/>
        <v>0</v>
      </c>
    </row>
    <row r="63" spans="1:7" x14ac:dyDescent="0.45">
      <c r="A63" t="s">
        <v>59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f t="shared" si="0"/>
        <v>0</v>
      </c>
    </row>
    <row r="64" spans="1:7" x14ac:dyDescent="0.45">
      <c r="A64" t="s">
        <v>60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f t="shared" si="0"/>
        <v>0</v>
      </c>
    </row>
    <row r="65" spans="1:7" x14ac:dyDescent="0.45">
      <c r="A65" t="s">
        <v>61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f t="shared" si="0"/>
        <v>0</v>
      </c>
    </row>
    <row r="66" spans="1:7" x14ac:dyDescent="0.45">
      <c r="A66" t="s">
        <v>62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f t="shared" si="0"/>
        <v>0</v>
      </c>
    </row>
    <row r="67" spans="1:7" x14ac:dyDescent="0.4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f t="shared" ref="G67:G71" si="1">E67+F67</f>
        <v>0</v>
      </c>
    </row>
    <row r="68" spans="1:7" x14ac:dyDescent="0.45">
      <c r="A68" t="s">
        <v>64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f t="shared" si="1"/>
        <v>0</v>
      </c>
    </row>
    <row r="69" spans="1:7" x14ac:dyDescent="0.4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f t="shared" si="1"/>
        <v>0</v>
      </c>
    </row>
    <row r="70" spans="1:7" x14ac:dyDescent="0.45">
      <c r="A70" t="s">
        <v>66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f t="shared" si="1"/>
        <v>0</v>
      </c>
    </row>
    <row r="71" spans="1:7" x14ac:dyDescent="0.45">
      <c r="A71" t="s">
        <v>67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f t="shared" si="1"/>
        <v>0</v>
      </c>
    </row>
    <row r="73" spans="1:7" x14ac:dyDescent="0.45">
      <c r="A73" s="3" t="s">
        <v>76</v>
      </c>
      <c r="B73" s="4">
        <f>SUM(B33:B72)</f>
        <v>1</v>
      </c>
      <c r="C73" s="4">
        <f t="shared" ref="C73:F73" si="2">SUM(C33:C72)</f>
        <v>2</v>
      </c>
      <c r="D73" s="4">
        <f t="shared" si="2"/>
        <v>2</v>
      </c>
      <c r="E73" s="4">
        <f t="shared" si="2"/>
        <v>2</v>
      </c>
      <c r="F73" s="4">
        <f t="shared" si="2"/>
        <v>6</v>
      </c>
      <c r="G73" s="4">
        <f>SUM(G33:G72)</f>
        <v>8</v>
      </c>
    </row>
    <row r="75" spans="1:7" x14ac:dyDescent="0.45">
      <c r="A75" s="3" t="s">
        <v>96</v>
      </c>
      <c r="B75" s="4">
        <f t="shared" ref="B75:C75" si="3">SUM(B2:B71)</f>
        <v>11</v>
      </c>
      <c r="C75" s="4">
        <f t="shared" si="3"/>
        <v>12</v>
      </c>
      <c r="D75" s="4">
        <f t="shared" ref="D75:F75" si="4">SUM(D2:D71)</f>
        <v>12</v>
      </c>
      <c r="E75" s="4">
        <f t="shared" si="4"/>
        <v>12</v>
      </c>
      <c r="F75" s="4">
        <f t="shared" si="4"/>
        <v>120</v>
      </c>
      <c r="G75" s="4">
        <f>SUM(G2:G71)</f>
        <v>132</v>
      </c>
    </row>
    <row r="77" spans="1:7" ht="28.5" x14ac:dyDescent="0.45">
      <c r="A77" s="8" t="s">
        <v>97</v>
      </c>
      <c r="B77" s="4">
        <f t="shared" ref="B77:C77" si="5">B75-B73</f>
        <v>10</v>
      </c>
      <c r="C77" s="4">
        <f t="shared" si="5"/>
        <v>10</v>
      </c>
      <c r="D77" s="4">
        <f t="shared" ref="D77:F77" si="6">D75-D73</f>
        <v>10</v>
      </c>
      <c r="E77" s="4">
        <f t="shared" si="6"/>
        <v>10</v>
      </c>
      <c r="F77" s="4">
        <f t="shared" si="6"/>
        <v>114</v>
      </c>
      <c r="G77" s="4">
        <f>G75-G73</f>
        <v>124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77"/>
  <sheetViews>
    <sheetView topLeftCell="A12" workbookViewId="0">
      <selection activeCell="E24" sqref="E24"/>
    </sheetView>
  </sheetViews>
  <sheetFormatPr defaultRowHeight="14.25" x14ac:dyDescent="0.45"/>
  <cols>
    <col min="1" max="1" width="15.73046875" style="3" bestFit="1" customWidth="1"/>
    <col min="2" max="4" width="11.1328125" style="4" customWidth="1"/>
    <col min="5" max="6" width="11.73046875" style="4" customWidth="1"/>
    <col min="7" max="7" width="11.265625" style="4" customWidth="1"/>
  </cols>
  <sheetData>
    <row r="1" spans="1:7" ht="78.75" x14ac:dyDescent="0.45">
      <c r="A1" s="2"/>
      <c r="B1" s="1" t="s">
        <v>130</v>
      </c>
      <c r="C1" s="1" t="s">
        <v>129</v>
      </c>
      <c r="D1" s="1" t="s">
        <v>128</v>
      </c>
      <c r="E1" s="1" t="s">
        <v>80</v>
      </c>
      <c r="F1" s="1" t="s">
        <v>81</v>
      </c>
      <c r="G1" s="1" t="s">
        <v>82</v>
      </c>
    </row>
    <row r="2" spans="1:7" x14ac:dyDescent="0.45">
      <c r="A2" t="s">
        <v>1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f>E2+F2</f>
        <v>0</v>
      </c>
    </row>
    <row r="3" spans="1:7" x14ac:dyDescent="0.45">
      <c r="A3" t="s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f t="shared" ref="G3:G66" si="0">E3+F3</f>
        <v>0</v>
      </c>
    </row>
    <row r="4" spans="1:7" x14ac:dyDescent="0.45">
      <c r="A4" t="s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f t="shared" si="0"/>
        <v>0</v>
      </c>
    </row>
    <row r="5" spans="1:7" x14ac:dyDescent="0.45">
      <c r="A5" t="s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f t="shared" si="0"/>
        <v>0</v>
      </c>
    </row>
    <row r="6" spans="1:7" x14ac:dyDescent="0.45">
      <c r="A6" t="s">
        <v>5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f t="shared" si="0"/>
        <v>0</v>
      </c>
    </row>
    <row r="7" spans="1:7" x14ac:dyDescent="0.45">
      <c r="A7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f t="shared" si="0"/>
        <v>0</v>
      </c>
    </row>
    <row r="8" spans="1:7" x14ac:dyDescent="0.45">
      <c r="A8" t="s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f t="shared" si="0"/>
        <v>0</v>
      </c>
    </row>
    <row r="9" spans="1:7" x14ac:dyDescent="0.45">
      <c r="A9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f t="shared" si="0"/>
        <v>0</v>
      </c>
    </row>
    <row r="10" spans="1:7" x14ac:dyDescent="0.45">
      <c r="A10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f t="shared" si="0"/>
        <v>0</v>
      </c>
    </row>
    <row r="11" spans="1:7" x14ac:dyDescent="0.45">
      <c r="A11" t="s">
        <v>10</v>
      </c>
      <c r="B11" s="4">
        <v>1</v>
      </c>
      <c r="C11" s="4">
        <v>1</v>
      </c>
      <c r="D11" s="4">
        <v>1</v>
      </c>
      <c r="E11" s="4">
        <v>1</v>
      </c>
      <c r="F11" s="4">
        <v>0</v>
      </c>
      <c r="G11" s="4">
        <f t="shared" si="0"/>
        <v>1</v>
      </c>
    </row>
    <row r="12" spans="1:7" x14ac:dyDescent="0.45">
      <c r="A12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f t="shared" si="0"/>
        <v>0</v>
      </c>
    </row>
    <row r="13" spans="1:7" x14ac:dyDescent="0.45">
      <c r="A13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f t="shared" si="0"/>
        <v>0</v>
      </c>
    </row>
    <row r="14" spans="1:7" x14ac:dyDescent="0.45">
      <c r="A14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1</v>
      </c>
      <c r="G14" s="4">
        <f t="shared" si="0"/>
        <v>1</v>
      </c>
    </row>
    <row r="15" spans="1:7" x14ac:dyDescent="0.45">
      <c r="A15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f t="shared" si="0"/>
        <v>0</v>
      </c>
    </row>
    <row r="16" spans="1:7" x14ac:dyDescent="0.45">
      <c r="A16" t="s">
        <v>15</v>
      </c>
      <c r="B16" s="4">
        <v>0</v>
      </c>
      <c r="C16" s="4">
        <v>0</v>
      </c>
      <c r="D16" s="4">
        <v>0</v>
      </c>
      <c r="E16" s="4">
        <v>0</v>
      </c>
      <c r="F16" s="4">
        <v>1</v>
      </c>
      <c r="G16" s="4">
        <f t="shared" si="0"/>
        <v>1</v>
      </c>
    </row>
    <row r="17" spans="1:7" x14ac:dyDescent="0.45">
      <c r="A17" t="s">
        <v>16</v>
      </c>
      <c r="B17" s="4">
        <v>0</v>
      </c>
      <c r="C17" s="4">
        <v>0</v>
      </c>
      <c r="D17" s="4">
        <v>0</v>
      </c>
      <c r="E17" s="4">
        <v>0</v>
      </c>
      <c r="F17" s="4">
        <v>1</v>
      </c>
      <c r="G17" s="4">
        <f t="shared" si="0"/>
        <v>1</v>
      </c>
    </row>
    <row r="18" spans="1:7" x14ac:dyDescent="0.45">
      <c r="A18" t="s">
        <v>17</v>
      </c>
      <c r="B18" s="4">
        <v>0</v>
      </c>
      <c r="C18" s="4">
        <v>0</v>
      </c>
      <c r="D18" s="4">
        <v>0</v>
      </c>
      <c r="E18" s="4">
        <v>0</v>
      </c>
      <c r="F18" s="4">
        <v>4</v>
      </c>
      <c r="G18" s="4">
        <f t="shared" si="0"/>
        <v>4</v>
      </c>
    </row>
    <row r="19" spans="1:7" x14ac:dyDescent="0.45">
      <c r="A19" t="s">
        <v>18</v>
      </c>
      <c r="B19" s="4">
        <v>0</v>
      </c>
      <c r="C19" s="4">
        <v>0</v>
      </c>
      <c r="D19" s="4">
        <v>0</v>
      </c>
      <c r="E19" s="4">
        <v>0</v>
      </c>
      <c r="F19" s="4">
        <v>1</v>
      </c>
      <c r="G19" s="4">
        <f t="shared" si="0"/>
        <v>1</v>
      </c>
    </row>
    <row r="20" spans="1:7" x14ac:dyDescent="0.45">
      <c r="A20" t="s">
        <v>19</v>
      </c>
      <c r="B20" s="4">
        <v>0</v>
      </c>
      <c r="C20" s="4">
        <v>0</v>
      </c>
      <c r="D20" s="4">
        <v>0</v>
      </c>
      <c r="E20" s="4">
        <v>0</v>
      </c>
      <c r="F20" s="4">
        <v>2</v>
      </c>
      <c r="G20" s="4">
        <f t="shared" si="0"/>
        <v>2</v>
      </c>
    </row>
    <row r="21" spans="1:7" x14ac:dyDescent="0.45">
      <c r="A21" t="s">
        <v>20</v>
      </c>
      <c r="B21" s="4">
        <v>2</v>
      </c>
      <c r="C21" s="4">
        <v>2</v>
      </c>
      <c r="D21" s="4">
        <v>2</v>
      </c>
      <c r="E21" s="4">
        <v>2</v>
      </c>
      <c r="F21" s="4">
        <v>4</v>
      </c>
      <c r="G21" s="4">
        <f t="shared" si="0"/>
        <v>6</v>
      </c>
    </row>
    <row r="22" spans="1:7" x14ac:dyDescent="0.45">
      <c r="A22" t="s">
        <v>21</v>
      </c>
      <c r="B22" s="4">
        <v>2</v>
      </c>
      <c r="C22" s="4">
        <v>2</v>
      </c>
      <c r="D22" s="4">
        <v>2</v>
      </c>
      <c r="E22" s="4">
        <v>2</v>
      </c>
      <c r="F22" s="4">
        <v>3</v>
      </c>
      <c r="G22" s="4">
        <f t="shared" si="0"/>
        <v>5</v>
      </c>
    </row>
    <row r="23" spans="1:7" x14ac:dyDescent="0.45">
      <c r="A23" t="s">
        <v>22</v>
      </c>
      <c r="B23" s="4">
        <v>1</v>
      </c>
      <c r="C23" s="4">
        <v>1</v>
      </c>
      <c r="D23" s="4">
        <v>1</v>
      </c>
      <c r="E23" s="4">
        <v>1</v>
      </c>
      <c r="F23" s="4">
        <v>5</v>
      </c>
      <c r="G23" s="4">
        <f t="shared" si="0"/>
        <v>6</v>
      </c>
    </row>
    <row r="24" spans="1:7" x14ac:dyDescent="0.45">
      <c r="A24" t="s">
        <v>23</v>
      </c>
      <c r="B24" s="4">
        <v>0</v>
      </c>
      <c r="C24" s="4">
        <v>0</v>
      </c>
      <c r="D24" s="4">
        <v>0</v>
      </c>
      <c r="E24" s="4">
        <v>0</v>
      </c>
      <c r="F24" s="4">
        <v>1</v>
      </c>
      <c r="G24" s="4">
        <f t="shared" si="0"/>
        <v>1</v>
      </c>
    </row>
    <row r="25" spans="1:7" x14ac:dyDescent="0.45">
      <c r="A25" t="s">
        <v>24</v>
      </c>
      <c r="B25" s="4">
        <v>1</v>
      </c>
      <c r="C25" s="4">
        <v>1</v>
      </c>
      <c r="D25" s="4">
        <v>1</v>
      </c>
      <c r="E25" s="4">
        <v>1</v>
      </c>
      <c r="F25" s="4">
        <v>2</v>
      </c>
      <c r="G25" s="4">
        <f t="shared" si="0"/>
        <v>3</v>
      </c>
    </row>
    <row r="26" spans="1:7" x14ac:dyDescent="0.45">
      <c r="A26" t="s">
        <v>25</v>
      </c>
      <c r="B26" s="4">
        <v>0</v>
      </c>
      <c r="C26" s="4">
        <v>0</v>
      </c>
      <c r="D26" s="4">
        <v>0</v>
      </c>
      <c r="E26" s="4">
        <v>0</v>
      </c>
      <c r="F26" s="4">
        <v>1</v>
      </c>
      <c r="G26" s="4">
        <f t="shared" si="0"/>
        <v>1</v>
      </c>
    </row>
    <row r="27" spans="1:7" x14ac:dyDescent="0.45">
      <c r="A27" t="s">
        <v>26</v>
      </c>
      <c r="B27" s="4">
        <v>0</v>
      </c>
      <c r="C27" s="4">
        <v>0</v>
      </c>
      <c r="D27" s="4">
        <v>0</v>
      </c>
      <c r="E27" s="4">
        <v>0</v>
      </c>
      <c r="F27" s="4">
        <v>2</v>
      </c>
      <c r="G27" s="4">
        <f t="shared" si="0"/>
        <v>2</v>
      </c>
    </row>
    <row r="28" spans="1:7" x14ac:dyDescent="0.45">
      <c r="A28" t="s">
        <v>27</v>
      </c>
      <c r="B28" s="4">
        <v>0</v>
      </c>
      <c r="C28" s="4">
        <v>0</v>
      </c>
      <c r="D28" s="4">
        <v>0</v>
      </c>
      <c r="E28" s="4">
        <v>0</v>
      </c>
      <c r="F28" s="4">
        <v>2</v>
      </c>
      <c r="G28" s="4">
        <f t="shared" si="0"/>
        <v>2</v>
      </c>
    </row>
    <row r="29" spans="1:7" x14ac:dyDescent="0.45">
      <c r="A29" t="s">
        <v>28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f t="shared" si="0"/>
        <v>0</v>
      </c>
    </row>
    <row r="30" spans="1:7" x14ac:dyDescent="0.45">
      <c r="A30" t="s">
        <v>29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f t="shared" si="0"/>
        <v>0</v>
      </c>
    </row>
    <row r="31" spans="1:7" x14ac:dyDescent="0.45">
      <c r="A31" t="s">
        <v>30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f t="shared" si="0"/>
        <v>0</v>
      </c>
    </row>
    <row r="32" spans="1:7" x14ac:dyDescent="0.45">
      <c r="A32" s="10" t="s">
        <v>109</v>
      </c>
      <c r="B32" s="4">
        <v>0</v>
      </c>
      <c r="C32" s="4">
        <v>0</v>
      </c>
      <c r="D32" s="4">
        <v>0</v>
      </c>
      <c r="E32" s="4">
        <v>1</v>
      </c>
      <c r="F32" s="4">
        <v>1</v>
      </c>
      <c r="G32" s="4">
        <f t="shared" si="0"/>
        <v>2</v>
      </c>
    </row>
    <row r="33" spans="1:7" x14ac:dyDescent="0.45">
      <c r="A33" s="20" t="s">
        <v>110</v>
      </c>
      <c r="B33" s="4">
        <v>1</v>
      </c>
      <c r="C33" s="4">
        <v>1</v>
      </c>
      <c r="D33" s="4">
        <v>1</v>
      </c>
      <c r="E33" s="4">
        <v>1</v>
      </c>
      <c r="F33" s="4">
        <v>0</v>
      </c>
      <c r="G33" s="4">
        <f t="shared" si="0"/>
        <v>1</v>
      </c>
    </row>
    <row r="34" spans="1:7" x14ac:dyDescent="0.45">
      <c r="A34" s="10" t="s">
        <v>99</v>
      </c>
      <c r="B34" s="4">
        <v>1</v>
      </c>
      <c r="C34" s="4">
        <v>1</v>
      </c>
      <c r="D34" s="4">
        <v>1</v>
      </c>
      <c r="E34" s="4">
        <v>1</v>
      </c>
      <c r="F34" s="4">
        <v>0</v>
      </c>
      <c r="G34" s="4">
        <f>E34+F34</f>
        <v>1</v>
      </c>
    </row>
    <row r="35" spans="1:7" x14ac:dyDescent="0.45">
      <c r="A35" t="s">
        <v>31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f t="shared" si="0"/>
        <v>0</v>
      </c>
    </row>
    <row r="36" spans="1:7" x14ac:dyDescent="0.45">
      <c r="A36" t="s">
        <v>32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f t="shared" si="0"/>
        <v>0</v>
      </c>
    </row>
    <row r="37" spans="1:7" x14ac:dyDescent="0.45">
      <c r="A37" t="s">
        <v>33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f t="shared" si="0"/>
        <v>0</v>
      </c>
    </row>
    <row r="38" spans="1:7" x14ac:dyDescent="0.45">
      <c r="A38" t="s">
        <v>34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f t="shared" si="0"/>
        <v>0</v>
      </c>
    </row>
    <row r="39" spans="1:7" x14ac:dyDescent="0.45">
      <c r="A39" t="s">
        <v>35</v>
      </c>
      <c r="B39" s="4">
        <v>0</v>
      </c>
      <c r="C39" s="4">
        <v>0</v>
      </c>
      <c r="D39" s="4">
        <v>0</v>
      </c>
      <c r="E39" s="4">
        <v>0</v>
      </c>
      <c r="F39" s="4">
        <v>0</v>
      </c>
      <c r="G39" s="4">
        <f t="shared" si="0"/>
        <v>0</v>
      </c>
    </row>
    <row r="40" spans="1:7" x14ac:dyDescent="0.45">
      <c r="A40" t="s">
        <v>36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f t="shared" si="0"/>
        <v>0</v>
      </c>
    </row>
    <row r="41" spans="1:7" x14ac:dyDescent="0.4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4">
        <v>0</v>
      </c>
      <c r="G41" s="4">
        <f t="shared" si="0"/>
        <v>0</v>
      </c>
    </row>
    <row r="42" spans="1:7" x14ac:dyDescent="0.45">
      <c r="A42" t="s">
        <v>38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f t="shared" si="0"/>
        <v>0</v>
      </c>
    </row>
    <row r="43" spans="1:7" x14ac:dyDescent="0.45">
      <c r="A43" t="s">
        <v>39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f t="shared" si="0"/>
        <v>0</v>
      </c>
    </row>
    <row r="44" spans="1:7" x14ac:dyDescent="0.45">
      <c r="A44" t="s">
        <v>40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f t="shared" si="0"/>
        <v>0</v>
      </c>
    </row>
    <row r="45" spans="1:7" x14ac:dyDescent="0.45">
      <c r="A45" t="s">
        <v>41</v>
      </c>
      <c r="B45" s="4">
        <v>0</v>
      </c>
      <c r="C45" s="4">
        <v>0</v>
      </c>
      <c r="D45" s="4">
        <v>0</v>
      </c>
      <c r="E45" s="4">
        <v>0</v>
      </c>
      <c r="F45" s="4">
        <v>0</v>
      </c>
      <c r="G45" s="4">
        <f t="shared" si="0"/>
        <v>0</v>
      </c>
    </row>
    <row r="46" spans="1:7" x14ac:dyDescent="0.45">
      <c r="A46" t="s">
        <v>42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f t="shared" si="0"/>
        <v>0</v>
      </c>
    </row>
    <row r="47" spans="1:7" x14ac:dyDescent="0.45">
      <c r="A47" t="s">
        <v>43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f t="shared" si="0"/>
        <v>0</v>
      </c>
    </row>
    <row r="48" spans="1:7" x14ac:dyDescent="0.4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49" spans="1:7" x14ac:dyDescent="0.45">
      <c r="A49" t="s">
        <v>45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x14ac:dyDescent="0.45">
      <c r="A50" t="s">
        <v>46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f t="shared" si="0"/>
        <v>0</v>
      </c>
    </row>
    <row r="51" spans="1:7" x14ac:dyDescent="0.4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f t="shared" si="0"/>
        <v>0</v>
      </c>
    </row>
    <row r="52" spans="1:7" x14ac:dyDescent="0.45">
      <c r="A52" t="s">
        <v>48</v>
      </c>
      <c r="B52" s="4">
        <v>0</v>
      </c>
      <c r="C52" s="4">
        <v>0</v>
      </c>
      <c r="D52" s="4">
        <v>0</v>
      </c>
      <c r="E52" s="4">
        <v>0</v>
      </c>
      <c r="F52" s="4">
        <v>0</v>
      </c>
      <c r="G52" s="4">
        <f t="shared" si="0"/>
        <v>0</v>
      </c>
    </row>
    <row r="53" spans="1:7" x14ac:dyDescent="0.4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f t="shared" si="0"/>
        <v>0</v>
      </c>
    </row>
    <row r="54" spans="1:7" x14ac:dyDescent="0.4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f t="shared" si="0"/>
        <v>0</v>
      </c>
    </row>
    <row r="55" spans="1:7" x14ac:dyDescent="0.45">
      <c r="A55" t="s">
        <v>51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f t="shared" si="0"/>
        <v>0</v>
      </c>
    </row>
    <row r="56" spans="1:7" x14ac:dyDescent="0.45">
      <c r="A56" t="s">
        <v>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f t="shared" si="0"/>
        <v>0</v>
      </c>
    </row>
    <row r="57" spans="1:7" x14ac:dyDescent="0.4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f t="shared" si="0"/>
        <v>0</v>
      </c>
    </row>
    <row r="58" spans="1:7" x14ac:dyDescent="0.45">
      <c r="A58" t="s">
        <v>54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f t="shared" si="0"/>
        <v>0</v>
      </c>
    </row>
    <row r="59" spans="1:7" x14ac:dyDescent="0.45">
      <c r="A59" t="s">
        <v>55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f t="shared" si="0"/>
        <v>0</v>
      </c>
    </row>
    <row r="60" spans="1:7" x14ac:dyDescent="0.45">
      <c r="A60" t="s">
        <v>56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f t="shared" si="0"/>
        <v>0</v>
      </c>
    </row>
    <row r="61" spans="1:7" x14ac:dyDescent="0.4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f t="shared" si="0"/>
        <v>0</v>
      </c>
    </row>
    <row r="62" spans="1:7" x14ac:dyDescent="0.4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f t="shared" si="0"/>
        <v>0</v>
      </c>
    </row>
    <row r="63" spans="1:7" x14ac:dyDescent="0.45">
      <c r="A63" t="s">
        <v>59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f t="shared" si="0"/>
        <v>0</v>
      </c>
    </row>
    <row r="64" spans="1:7" x14ac:dyDescent="0.45">
      <c r="A64" t="s">
        <v>60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f t="shared" si="0"/>
        <v>0</v>
      </c>
    </row>
    <row r="65" spans="1:7" x14ac:dyDescent="0.45">
      <c r="A65" t="s">
        <v>61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f t="shared" si="0"/>
        <v>0</v>
      </c>
    </row>
    <row r="66" spans="1:7" x14ac:dyDescent="0.45">
      <c r="A66" t="s">
        <v>62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f t="shared" si="0"/>
        <v>0</v>
      </c>
    </row>
    <row r="67" spans="1:7" x14ac:dyDescent="0.4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f t="shared" ref="G67:G71" si="1">E67+F67</f>
        <v>0</v>
      </c>
    </row>
    <row r="68" spans="1:7" x14ac:dyDescent="0.45">
      <c r="A68" t="s">
        <v>64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f t="shared" si="1"/>
        <v>0</v>
      </c>
    </row>
    <row r="69" spans="1:7" x14ac:dyDescent="0.4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f t="shared" si="1"/>
        <v>0</v>
      </c>
    </row>
    <row r="70" spans="1:7" x14ac:dyDescent="0.45">
      <c r="A70" t="s">
        <v>66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f t="shared" si="1"/>
        <v>0</v>
      </c>
    </row>
    <row r="71" spans="1:7" x14ac:dyDescent="0.45">
      <c r="A71" t="s">
        <v>67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f t="shared" si="1"/>
        <v>0</v>
      </c>
    </row>
    <row r="73" spans="1:7" x14ac:dyDescent="0.45">
      <c r="A73" s="3" t="s">
        <v>76</v>
      </c>
      <c r="B73" s="4">
        <f>SUM(B33:B72)</f>
        <v>2</v>
      </c>
      <c r="C73" s="4">
        <f t="shared" ref="C73:G73" si="2">SUM(C33:C72)</f>
        <v>2</v>
      </c>
      <c r="D73" s="4">
        <f t="shared" si="2"/>
        <v>2</v>
      </c>
      <c r="E73" s="4">
        <f t="shared" si="2"/>
        <v>2</v>
      </c>
      <c r="F73" s="4">
        <f t="shared" si="2"/>
        <v>0</v>
      </c>
      <c r="G73" s="4">
        <f t="shared" si="2"/>
        <v>2</v>
      </c>
    </row>
    <row r="75" spans="1:7" x14ac:dyDescent="0.45">
      <c r="A75" s="3" t="s">
        <v>96</v>
      </c>
      <c r="B75" s="4">
        <f t="shared" ref="B75:C75" si="3">SUM(B2:B71)</f>
        <v>9</v>
      </c>
      <c r="C75" s="4">
        <f t="shared" si="3"/>
        <v>9</v>
      </c>
      <c r="D75" s="4">
        <f>SUM(D2:D71)</f>
        <v>9</v>
      </c>
      <c r="E75" s="4">
        <f>SUM(E2:E71)</f>
        <v>10</v>
      </c>
      <c r="F75" s="4">
        <f>SUM(F2:F71)</f>
        <v>31</v>
      </c>
      <c r="G75" s="4">
        <f>SUM(G2:G71)</f>
        <v>41</v>
      </c>
    </row>
    <row r="77" spans="1:7" ht="28.5" x14ac:dyDescent="0.45">
      <c r="A77" s="8" t="s">
        <v>97</v>
      </c>
      <c r="B77" s="4">
        <f t="shared" ref="B77:C77" si="4">B75-B73</f>
        <v>7</v>
      </c>
      <c r="C77" s="4">
        <f t="shared" si="4"/>
        <v>7</v>
      </c>
      <c r="D77" s="4">
        <f t="shared" ref="D77:F77" si="5">D75-D73</f>
        <v>7</v>
      </c>
      <c r="E77" s="4">
        <f t="shared" si="5"/>
        <v>8</v>
      </c>
      <c r="F77" s="4">
        <f t="shared" si="5"/>
        <v>31</v>
      </c>
      <c r="G77" s="4">
        <f>G75-G73</f>
        <v>39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7"/>
  <sheetViews>
    <sheetView topLeftCell="D1" zoomScale="80" zoomScaleNormal="80" workbookViewId="0">
      <selection activeCell="X35" sqref="X35"/>
    </sheetView>
  </sheetViews>
  <sheetFormatPr defaultRowHeight="14.25" x14ac:dyDescent="0.45"/>
  <cols>
    <col min="1" max="1" width="15.73046875" style="3" bestFit="1" customWidth="1"/>
    <col min="2" max="4" width="11.1328125" style="4" customWidth="1"/>
    <col min="5" max="6" width="11.73046875" style="4" customWidth="1"/>
    <col min="7" max="7" width="11.265625" style="4" customWidth="1"/>
  </cols>
  <sheetData>
    <row r="1" spans="1:7" ht="78.75" x14ac:dyDescent="0.45">
      <c r="A1" s="2"/>
      <c r="B1" s="1" t="s">
        <v>133</v>
      </c>
      <c r="C1" s="1" t="s">
        <v>132</v>
      </c>
      <c r="D1" s="1" t="s">
        <v>131</v>
      </c>
      <c r="E1" s="1" t="s">
        <v>73</v>
      </c>
      <c r="F1" s="1" t="s">
        <v>74</v>
      </c>
      <c r="G1" s="1" t="s">
        <v>75</v>
      </c>
    </row>
    <row r="2" spans="1:7" x14ac:dyDescent="0.45">
      <c r="A2" t="s">
        <v>1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f>E2+F2</f>
        <v>0</v>
      </c>
    </row>
    <row r="3" spans="1:7" x14ac:dyDescent="0.45">
      <c r="A3" t="s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f t="shared" ref="G3:G66" si="0">E3+F3</f>
        <v>0</v>
      </c>
    </row>
    <row r="4" spans="1:7" x14ac:dyDescent="0.45">
      <c r="A4" t="s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f t="shared" si="0"/>
        <v>0</v>
      </c>
    </row>
    <row r="5" spans="1:7" x14ac:dyDescent="0.45">
      <c r="A5" t="s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f t="shared" si="0"/>
        <v>0</v>
      </c>
    </row>
    <row r="6" spans="1:7" x14ac:dyDescent="0.45">
      <c r="A6" t="s">
        <v>5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f t="shared" si="0"/>
        <v>0</v>
      </c>
    </row>
    <row r="7" spans="1:7" x14ac:dyDescent="0.45">
      <c r="A7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f t="shared" si="0"/>
        <v>0</v>
      </c>
    </row>
    <row r="8" spans="1:7" x14ac:dyDescent="0.45">
      <c r="A8" t="s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f t="shared" si="0"/>
        <v>0</v>
      </c>
    </row>
    <row r="9" spans="1:7" x14ac:dyDescent="0.45">
      <c r="A9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f t="shared" si="0"/>
        <v>0</v>
      </c>
    </row>
    <row r="10" spans="1:7" x14ac:dyDescent="0.45">
      <c r="A10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1</v>
      </c>
      <c r="G10" s="4">
        <f t="shared" si="0"/>
        <v>1</v>
      </c>
    </row>
    <row r="11" spans="1:7" x14ac:dyDescent="0.45">
      <c r="A1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f t="shared" si="0"/>
        <v>0</v>
      </c>
    </row>
    <row r="12" spans="1:7" x14ac:dyDescent="0.45">
      <c r="A12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1</v>
      </c>
      <c r="G12" s="4">
        <f t="shared" si="0"/>
        <v>1</v>
      </c>
    </row>
    <row r="13" spans="1:7" x14ac:dyDescent="0.45">
      <c r="A13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f t="shared" si="0"/>
        <v>0</v>
      </c>
    </row>
    <row r="14" spans="1:7" x14ac:dyDescent="0.45">
      <c r="A14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1</v>
      </c>
      <c r="G14" s="4">
        <f t="shared" si="0"/>
        <v>1</v>
      </c>
    </row>
    <row r="15" spans="1:7" x14ac:dyDescent="0.45">
      <c r="A15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3</v>
      </c>
      <c r="G15" s="4">
        <f t="shared" si="0"/>
        <v>3</v>
      </c>
    </row>
    <row r="16" spans="1:7" x14ac:dyDescent="0.45">
      <c r="A16" t="s">
        <v>15</v>
      </c>
      <c r="B16" s="4">
        <v>1</v>
      </c>
      <c r="C16" s="4">
        <v>1</v>
      </c>
      <c r="D16" s="4">
        <v>1</v>
      </c>
      <c r="E16" s="4">
        <v>1</v>
      </c>
      <c r="F16" s="4">
        <v>9</v>
      </c>
      <c r="G16" s="4">
        <f t="shared" si="0"/>
        <v>10</v>
      </c>
    </row>
    <row r="17" spans="1:7" x14ac:dyDescent="0.45">
      <c r="A17" t="s">
        <v>16</v>
      </c>
      <c r="B17" s="4">
        <v>0</v>
      </c>
      <c r="C17" s="4">
        <v>0</v>
      </c>
      <c r="D17" s="4">
        <v>0</v>
      </c>
      <c r="E17" s="4">
        <v>0</v>
      </c>
      <c r="F17" s="4">
        <v>7</v>
      </c>
      <c r="G17" s="4">
        <f t="shared" si="0"/>
        <v>7</v>
      </c>
    </row>
    <row r="18" spans="1:7" x14ac:dyDescent="0.45">
      <c r="A18" t="s">
        <v>17</v>
      </c>
      <c r="B18" s="4">
        <v>1</v>
      </c>
      <c r="C18" s="4">
        <v>1</v>
      </c>
      <c r="D18" s="4">
        <v>1</v>
      </c>
      <c r="E18" s="4">
        <v>1</v>
      </c>
      <c r="F18" s="4">
        <v>6</v>
      </c>
      <c r="G18" s="4">
        <f t="shared" si="0"/>
        <v>7</v>
      </c>
    </row>
    <row r="19" spans="1:7" x14ac:dyDescent="0.45">
      <c r="A19" t="s">
        <v>18</v>
      </c>
      <c r="B19" s="4">
        <v>0</v>
      </c>
      <c r="C19" s="4">
        <v>0</v>
      </c>
      <c r="D19" s="4">
        <v>0</v>
      </c>
      <c r="E19" s="4">
        <v>0</v>
      </c>
      <c r="F19" s="4">
        <v>9</v>
      </c>
      <c r="G19" s="4">
        <v>9</v>
      </c>
    </row>
    <row r="20" spans="1:7" x14ac:dyDescent="0.45">
      <c r="A20" t="s">
        <v>19</v>
      </c>
      <c r="B20" s="4">
        <v>3</v>
      </c>
      <c r="C20" s="4">
        <v>3</v>
      </c>
      <c r="D20" s="4">
        <v>3</v>
      </c>
      <c r="E20" s="4">
        <v>3</v>
      </c>
      <c r="F20" s="4">
        <v>10</v>
      </c>
      <c r="G20" s="4">
        <f t="shared" si="0"/>
        <v>13</v>
      </c>
    </row>
    <row r="21" spans="1:7" x14ac:dyDescent="0.45">
      <c r="A21" t="s">
        <v>20</v>
      </c>
      <c r="B21" s="4">
        <v>2</v>
      </c>
      <c r="C21" s="4">
        <v>2</v>
      </c>
      <c r="D21" s="4">
        <v>2</v>
      </c>
      <c r="E21" s="4">
        <v>2</v>
      </c>
      <c r="F21" s="4">
        <v>12</v>
      </c>
      <c r="G21" s="4">
        <f t="shared" si="0"/>
        <v>14</v>
      </c>
    </row>
    <row r="22" spans="1:7" x14ac:dyDescent="0.45">
      <c r="A22" t="s">
        <v>21</v>
      </c>
      <c r="B22" s="4">
        <v>1</v>
      </c>
      <c r="C22" s="4">
        <v>1</v>
      </c>
      <c r="D22" s="4">
        <v>1</v>
      </c>
      <c r="E22" s="4">
        <v>1</v>
      </c>
      <c r="F22" s="4">
        <v>12</v>
      </c>
      <c r="G22" s="4">
        <f t="shared" si="0"/>
        <v>13</v>
      </c>
    </row>
    <row r="23" spans="1:7" x14ac:dyDescent="0.45">
      <c r="A23" t="s">
        <v>22</v>
      </c>
      <c r="B23" s="4">
        <v>0</v>
      </c>
      <c r="C23" s="4">
        <v>2</v>
      </c>
      <c r="D23" s="4">
        <v>2</v>
      </c>
      <c r="E23" s="4">
        <v>2</v>
      </c>
      <c r="F23" s="4">
        <v>17</v>
      </c>
      <c r="G23" s="4">
        <f t="shared" si="0"/>
        <v>19</v>
      </c>
    </row>
    <row r="24" spans="1:7" x14ac:dyDescent="0.45">
      <c r="A24" t="s">
        <v>23</v>
      </c>
      <c r="B24" s="4">
        <v>8</v>
      </c>
      <c r="C24" s="4">
        <v>8</v>
      </c>
      <c r="D24" s="4">
        <v>9</v>
      </c>
      <c r="E24" s="4">
        <v>9</v>
      </c>
      <c r="F24" s="4">
        <v>20</v>
      </c>
      <c r="G24" s="4">
        <f t="shared" si="0"/>
        <v>29</v>
      </c>
    </row>
    <row r="25" spans="1:7" x14ac:dyDescent="0.45">
      <c r="A25" t="s">
        <v>24</v>
      </c>
      <c r="B25" s="4">
        <v>6</v>
      </c>
      <c r="C25" s="4">
        <v>6</v>
      </c>
      <c r="D25" s="4">
        <v>6</v>
      </c>
      <c r="E25" s="4">
        <v>6</v>
      </c>
      <c r="F25" s="4">
        <v>13</v>
      </c>
      <c r="G25" s="4">
        <f t="shared" si="0"/>
        <v>19</v>
      </c>
    </row>
    <row r="26" spans="1:7" x14ac:dyDescent="0.45">
      <c r="A26" t="s">
        <v>25</v>
      </c>
      <c r="B26" s="4">
        <v>4</v>
      </c>
      <c r="C26" s="4">
        <v>4</v>
      </c>
      <c r="D26" s="4">
        <v>5</v>
      </c>
      <c r="E26" s="4">
        <v>5</v>
      </c>
      <c r="F26" s="4">
        <v>12</v>
      </c>
      <c r="G26" s="4">
        <f t="shared" si="0"/>
        <v>17</v>
      </c>
    </row>
    <row r="27" spans="1:7" x14ac:dyDescent="0.45">
      <c r="A27" t="s">
        <v>26</v>
      </c>
      <c r="B27" s="4">
        <v>1</v>
      </c>
      <c r="C27" s="4">
        <v>2</v>
      </c>
      <c r="D27" s="4">
        <v>2</v>
      </c>
      <c r="E27" s="4">
        <v>3</v>
      </c>
      <c r="F27" s="4">
        <v>23</v>
      </c>
      <c r="G27" s="4">
        <v>26</v>
      </c>
    </row>
    <row r="28" spans="1:7" x14ac:dyDescent="0.45">
      <c r="A28" t="s">
        <v>27</v>
      </c>
      <c r="B28" s="4">
        <v>6</v>
      </c>
      <c r="C28" s="4">
        <v>7</v>
      </c>
      <c r="D28" s="4">
        <v>7</v>
      </c>
      <c r="E28" s="4">
        <v>7</v>
      </c>
      <c r="F28" s="4">
        <v>7</v>
      </c>
      <c r="G28" s="4">
        <f t="shared" si="0"/>
        <v>14</v>
      </c>
    </row>
    <row r="29" spans="1:7" x14ac:dyDescent="0.45">
      <c r="A29" t="s">
        <v>28</v>
      </c>
      <c r="B29" s="4">
        <v>4</v>
      </c>
      <c r="C29" s="4">
        <v>4</v>
      </c>
      <c r="D29" s="4">
        <v>4</v>
      </c>
      <c r="E29" s="4">
        <v>4</v>
      </c>
      <c r="F29" s="4">
        <v>14</v>
      </c>
      <c r="G29" s="4">
        <f t="shared" si="0"/>
        <v>18</v>
      </c>
    </row>
    <row r="30" spans="1:7" x14ac:dyDescent="0.45">
      <c r="A30" t="s">
        <v>29</v>
      </c>
      <c r="B30" s="4">
        <v>1</v>
      </c>
      <c r="C30" s="4">
        <v>1</v>
      </c>
      <c r="D30" s="4">
        <v>1</v>
      </c>
      <c r="E30" s="4">
        <v>1</v>
      </c>
      <c r="F30" s="4">
        <v>6</v>
      </c>
      <c r="G30" s="4">
        <f t="shared" si="0"/>
        <v>7</v>
      </c>
    </row>
    <row r="31" spans="1:7" x14ac:dyDescent="0.45">
      <c r="A31" t="s">
        <v>30</v>
      </c>
      <c r="B31" s="4">
        <v>3</v>
      </c>
      <c r="C31" s="4">
        <v>4</v>
      </c>
      <c r="D31" s="4">
        <v>4</v>
      </c>
      <c r="E31" s="4">
        <v>4</v>
      </c>
      <c r="F31" s="4">
        <v>5</v>
      </c>
      <c r="G31" s="4">
        <f t="shared" si="0"/>
        <v>9</v>
      </c>
    </row>
    <row r="32" spans="1:7" x14ac:dyDescent="0.45">
      <c r="A32" s="10" t="s">
        <v>109</v>
      </c>
      <c r="B32" s="4">
        <v>3</v>
      </c>
      <c r="C32" s="4">
        <v>3</v>
      </c>
      <c r="D32" s="4">
        <v>3</v>
      </c>
      <c r="E32" s="4">
        <v>4</v>
      </c>
      <c r="F32" s="4">
        <v>7</v>
      </c>
      <c r="G32" s="4">
        <f t="shared" si="0"/>
        <v>11</v>
      </c>
    </row>
    <row r="33" spans="1:7" x14ac:dyDescent="0.45">
      <c r="A33" s="20" t="s">
        <v>110</v>
      </c>
      <c r="B33" s="4">
        <v>1</v>
      </c>
      <c r="C33" s="4">
        <v>1</v>
      </c>
      <c r="D33" s="4">
        <v>1</v>
      </c>
      <c r="E33" s="4">
        <v>2</v>
      </c>
      <c r="F33" s="4">
        <v>6</v>
      </c>
      <c r="G33" s="4">
        <f t="shared" si="0"/>
        <v>8</v>
      </c>
    </row>
    <row r="34" spans="1:7" x14ac:dyDescent="0.45">
      <c r="A34" s="10" t="s">
        <v>99</v>
      </c>
      <c r="B34" s="4">
        <v>0</v>
      </c>
      <c r="C34" s="4">
        <v>0</v>
      </c>
      <c r="D34" s="4">
        <v>2</v>
      </c>
      <c r="E34" s="4">
        <v>2</v>
      </c>
      <c r="F34" s="4">
        <v>2</v>
      </c>
      <c r="G34" s="4">
        <f t="shared" si="0"/>
        <v>4</v>
      </c>
    </row>
    <row r="35" spans="1:7" x14ac:dyDescent="0.45">
      <c r="A35" t="s">
        <v>31</v>
      </c>
      <c r="B35" s="4">
        <v>0</v>
      </c>
      <c r="C35" s="4">
        <v>0</v>
      </c>
      <c r="D35" s="4">
        <v>0</v>
      </c>
      <c r="E35" s="4">
        <v>0</v>
      </c>
      <c r="F35" s="4">
        <v>5</v>
      </c>
      <c r="G35" s="4">
        <f t="shared" si="0"/>
        <v>5</v>
      </c>
    </row>
    <row r="36" spans="1:7" x14ac:dyDescent="0.45">
      <c r="A36" t="s">
        <v>32</v>
      </c>
      <c r="B36" s="4">
        <v>0</v>
      </c>
      <c r="C36" s="4">
        <v>0</v>
      </c>
      <c r="D36" s="4">
        <v>0</v>
      </c>
      <c r="E36" s="4">
        <v>0</v>
      </c>
      <c r="F36" s="4">
        <v>3</v>
      </c>
      <c r="G36" s="4">
        <f t="shared" si="0"/>
        <v>3</v>
      </c>
    </row>
    <row r="37" spans="1:7" x14ac:dyDescent="0.45">
      <c r="A37" t="s">
        <v>33</v>
      </c>
      <c r="B37" s="4">
        <v>2</v>
      </c>
      <c r="C37" s="4">
        <v>3</v>
      </c>
      <c r="D37" s="4">
        <v>3</v>
      </c>
      <c r="E37" s="4">
        <v>4</v>
      </c>
      <c r="F37" s="4">
        <v>1</v>
      </c>
      <c r="G37" s="4">
        <f t="shared" si="0"/>
        <v>5</v>
      </c>
    </row>
    <row r="38" spans="1:7" x14ac:dyDescent="0.45">
      <c r="A38" t="s">
        <v>34</v>
      </c>
      <c r="B38" s="4">
        <v>1</v>
      </c>
      <c r="C38" s="4">
        <v>1</v>
      </c>
      <c r="D38" s="4">
        <v>1</v>
      </c>
      <c r="E38" s="4">
        <v>1</v>
      </c>
      <c r="F38" s="4">
        <v>0</v>
      </c>
      <c r="G38" s="4">
        <f t="shared" si="0"/>
        <v>1</v>
      </c>
    </row>
    <row r="39" spans="1:7" x14ac:dyDescent="0.45">
      <c r="A39" t="s">
        <v>35</v>
      </c>
      <c r="B39" s="4">
        <v>0</v>
      </c>
      <c r="C39" s="4">
        <v>1</v>
      </c>
      <c r="D39" s="4">
        <v>1</v>
      </c>
      <c r="E39" s="4">
        <v>1</v>
      </c>
      <c r="F39" s="4">
        <v>0</v>
      </c>
      <c r="G39" s="4">
        <f t="shared" si="0"/>
        <v>1</v>
      </c>
    </row>
    <row r="40" spans="1:7" x14ac:dyDescent="0.45">
      <c r="A40" t="s">
        <v>36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f t="shared" si="0"/>
        <v>0</v>
      </c>
    </row>
    <row r="41" spans="1:7" x14ac:dyDescent="0.4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4">
        <v>1</v>
      </c>
      <c r="G41" s="4">
        <f t="shared" si="0"/>
        <v>1</v>
      </c>
    </row>
    <row r="42" spans="1:7" x14ac:dyDescent="0.45">
      <c r="A42" t="s">
        <v>38</v>
      </c>
      <c r="B42" s="4">
        <v>1</v>
      </c>
      <c r="C42" s="4">
        <v>1</v>
      </c>
      <c r="D42" s="4">
        <v>1</v>
      </c>
      <c r="E42" s="4">
        <v>1</v>
      </c>
      <c r="F42" s="4">
        <v>0</v>
      </c>
      <c r="G42" s="4">
        <f t="shared" si="0"/>
        <v>1</v>
      </c>
    </row>
    <row r="43" spans="1:7" x14ac:dyDescent="0.45">
      <c r="A43" t="s">
        <v>39</v>
      </c>
      <c r="B43" s="4">
        <v>1</v>
      </c>
      <c r="C43" s="4">
        <v>1</v>
      </c>
      <c r="D43" s="4">
        <v>1</v>
      </c>
      <c r="E43" s="4">
        <v>1</v>
      </c>
      <c r="F43" s="4">
        <v>0</v>
      </c>
      <c r="G43" s="4">
        <f t="shared" si="0"/>
        <v>1</v>
      </c>
    </row>
    <row r="44" spans="1:7" x14ac:dyDescent="0.45">
      <c r="A44" t="s">
        <v>40</v>
      </c>
      <c r="B44" s="4">
        <v>0</v>
      </c>
      <c r="C44" s="4">
        <v>0</v>
      </c>
      <c r="D44" s="4">
        <v>0</v>
      </c>
      <c r="E44" s="4">
        <v>0</v>
      </c>
      <c r="F44" s="4">
        <v>0</v>
      </c>
      <c r="G44" s="4">
        <f t="shared" si="0"/>
        <v>0</v>
      </c>
    </row>
    <row r="45" spans="1:7" x14ac:dyDescent="0.45">
      <c r="A45" t="s">
        <v>41</v>
      </c>
      <c r="B45" s="4">
        <v>0</v>
      </c>
      <c r="C45" s="4">
        <v>1</v>
      </c>
      <c r="D45" s="4">
        <v>1</v>
      </c>
      <c r="E45" s="4">
        <v>1</v>
      </c>
      <c r="F45" s="4">
        <v>0</v>
      </c>
      <c r="G45" s="4">
        <f t="shared" si="0"/>
        <v>1</v>
      </c>
    </row>
    <row r="46" spans="1:7" x14ac:dyDescent="0.45">
      <c r="A46" t="s">
        <v>42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f t="shared" si="0"/>
        <v>0</v>
      </c>
    </row>
    <row r="47" spans="1:7" x14ac:dyDescent="0.45">
      <c r="A47" t="s">
        <v>43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f t="shared" si="0"/>
        <v>0</v>
      </c>
    </row>
    <row r="48" spans="1:7" x14ac:dyDescent="0.4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49" spans="1:7" x14ac:dyDescent="0.45">
      <c r="A49" t="s">
        <v>45</v>
      </c>
      <c r="B49" s="4">
        <v>0</v>
      </c>
      <c r="C49" s="4">
        <v>1</v>
      </c>
      <c r="D49" s="4">
        <v>1</v>
      </c>
      <c r="E49" s="4">
        <v>1</v>
      </c>
      <c r="F49" s="4">
        <v>0</v>
      </c>
      <c r="G49" s="4">
        <f t="shared" si="0"/>
        <v>1</v>
      </c>
    </row>
    <row r="50" spans="1:7" x14ac:dyDescent="0.45">
      <c r="A50" t="s">
        <v>46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f t="shared" si="0"/>
        <v>0</v>
      </c>
    </row>
    <row r="51" spans="1:7" x14ac:dyDescent="0.4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f t="shared" si="0"/>
        <v>0</v>
      </c>
    </row>
    <row r="52" spans="1:7" x14ac:dyDescent="0.45">
      <c r="A52" t="s">
        <v>48</v>
      </c>
      <c r="B52" s="4">
        <v>0</v>
      </c>
      <c r="C52" s="4">
        <v>1</v>
      </c>
      <c r="D52" s="4">
        <v>1</v>
      </c>
      <c r="E52" s="4">
        <v>1</v>
      </c>
      <c r="F52" s="4">
        <v>0</v>
      </c>
      <c r="G52" s="4">
        <f t="shared" si="0"/>
        <v>1</v>
      </c>
    </row>
    <row r="53" spans="1:7" x14ac:dyDescent="0.4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f t="shared" si="0"/>
        <v>0</v>
      </c>
    </row>
    <row r="54" spans="1:7" x14ac:dyDescent="0.4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f t="shared" si="0"/>
        <v>0</v>
      </c>
    </row>
    <row r="55" spans="1:7" x14ac:dyDescent="0.45">
      <c r="A55" t="s">
        <v>51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f t="shared" si="0"/>
        <v>0</v>
      </c>
    </row>
    <row r="56" spans="1:7" x14ac:dyDescent="0.45">
      <c r="A56" t="s">
        <v>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f t="shared" si="0"/>
        <v>0</v>
      </c>
    </row>
    <row r="57" spans="1:7" x14ac:dyDescent="0.4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f t="shared" si="0"/>
        <v>0</v>
      </c>
    </row>
    <row r="58" spans="1:7" x14ac:dyDescent="0.45">
      <c r="A58" t="s">
        <v>54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f t="shared" si="0"/>
        <v>0</v>
      </c>
    </row>
    <row r="59" spans="1:7" x14ac:dyDescent="0.45">
      <c r="A59" t="s">
        <v>55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f t="shared" si="0"/>
        <v>0</v>
      </c>
    </row>
    <row r="60" spans="1:7" x14ac:dyDescent="0.45">
      <c r="A60" t="s">
        <v>56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f t="shared" si="0"/>
        <v>0</v>
      </c>
    </row>
    <row r="61" spans="1:7" x14ac:dyDescent="0.4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f t="shared" si="0"/>
        <v>0</v>
      </c>
    </row>
    <row r="62" spans="1:7" x14ac:dyDescent="0.4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f t="shared" si="0"/>
        <v>0</v>
      </c>
    </row>
    <row r="63" spans="1:7" x14ac:dyDescent="0.45">
      <c r="A63" t="s">
        <v>59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f t="shared" si="0"/>
        <v>0</v>
      </c>
    </row>
    <row r="64" spans="1:7" x14ac:dyDescent="0.45">
      <c r="A64" t="s">
        <v>60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f t="shared" si="0"/>
        <v>0</v>
      </c>
    </row>
    <row r="65" spans="1:7" x14ac:dyDescent="0.45">
      <c r="A65" t="s">
        <v>61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f t="shared" si="0"/>
        <v>0</v>
      </c>
    </row>
    <row r="66" spans="1:7" x14ac:dyDescent="0.45">
      <c r="A66" t="s">
        <v>62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f t="shared" si="0"/>
        <v>0</v>
      </c>
    </row>
    <row r="67" spans="1:7" x14ac:dyDescent="0.4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f t="shared" ref="G67:G71" si="1">E67+F67</f>
        <v>0</v>
      </c>
    </row>
    <row r="68" spans="1:7" x14ac:dyDescent="0.45">
      <c r="A68" t="s">
        <v>64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f t="shared" si="1"/>
        <v>0</v>
      </c>
    </row>
    <row r="69" spans="1:7" x14ac:dyDescent="0.4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f t="shared" si="1"/>
        <v>0</v>
      </c>
    </row>
    <row r="70" spans="1:7" x14ac:dyDescent="0.45">
      <c r="A70" t="s">
        <v>66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f t="shared" si="1"/>
        <v>0</v>
      </c>
    </row>
    <row r="71" spans="1:7" x14ac:dyDescent="0.45">
      <c r="A71" t="s">
        <v>67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f t="shared" si="1"/>
        <v>0</v>
      </c>
    </row>
    <row r="73" spans="1:7" x14ac:dyDescent="0.45">
      <c r="A73" s="3" t="s">
        <v>76</v>
      </c>
      <c r="B73" s="4">
        <f>SUM(B33:B72)</f>
        <v>6</v>
      </c>
      <c r="C73" s="4">
        <f>SUM(C33:C72)</f>
        <v>11</v>
      </c>
      <c r="D73" s="4">
        <f t="shared" ref="D73:G73" si="2">SUM(D33:D72)</f>
        <v>13</v>
      </c>
      <c r="E73" s="4">
        <f t="shared" si="2"/>
        <v>15</v>
      </c>
      <c r="F73" s="4">
        <f t="shared" si="2"/>
        <v>18</v>
      </c>
      <c r="G73" s="4">
        <f t="shared" si="2"/>
        <v>33</v>
      </c>
    </row>
    <row r="75" spans="1:7" x14ac:dyDescent="0.45">
      <c r="A75" s="3" t="s">
        <v>96</v>
      </c>
      <c r="B75" s="4">
        <f t="shared" ref="B75:C75" si="3">SUM(B2:B71)</f>
        <v>50</v>
      </c>
      <c r="C75" s="4">
        <f t="shared" si="3"/>
        <v>60</v>
      </c>
      <c r="D75" s="4">
        <f>SUM(D2:D71)</f>
        <v>64</v>
      </c>
      <c r="E75" s="4">
        <f>SUM(E2:E71)</f>
        <v>68</v>
      </c>
      <c r="F75" s="4">
        <f>SUM(F2:F71)</f>
        <v>213</v>
      </c>
      <c r="G75" s="4">
        <f>SUM(G2:G71)</f>
        <v>281</v>
      </c>
    </row>
    <row r="77" spans="1:7" ht="28.5" x14ac:dyDescent="0.45">
      <c r="A77" s="8" t="s">
        <v>97</v>
      </c>
      <c r="B77" s="4">
        <f t="shared" ref="B77:C77" si="4">B75-B73</f>
        <v>44</v>
      </c>
      <c r="C77" s="4">
        <f t="shared" si="4"/>
        <v>49</v>
      </c>
      <c r="D77" s="4">
        <f t="shared" ref="D77:F77" si="5">D75-D73</f>
        <v>51</v>
      </c>
      <c r="E77" s="4">
        <f t="shared" si="5"/>
        <v>53</v>
      </c>
      <c r="F77" s="4">
        <f t="shared" si="5"/>
        <v>195</v>
      </c>
      <c r="G77" s="4">
        <f>G75-G73</f>
        <v>248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81C22-0087-49A8-AC00-B912312E14E1}">
  <dimension ref="A1:G77"/>
  <sheetViews>
    <sheetView topLeftCell="Z1" zoomScale="80" zoomScaleNormal="80" workbookViewId="0">
      <pane ySplit="1" topLeftCell="A2" activePane="bottomLeft" state="frozen"/>
      <selection pane="bottomLeft" sqref="A1:XFD1"/>
    </sheetView>
  </sheetViews>
  <sheetFormatPr defaultRowHeight="14.25" x14ac:dyDescent="0.45"/>
  <cols>
    <col min="1" max="1" width="15.73046875" style="3" bestFit="1" customWidth="1"/>
    <col min="2" max="4" width="11.1328125" style="4" customWidth="1"/>
    <col min="5" max="6" width="11.73046875" style="4" customWidth="1"/>
    <col min="7" max="7" width="11.265625" style="4" customWidth="1"/>
  </cols>
  <sheetData>
    <row r="1" spans="1:7" ht="78.75" x14ac:dyDescent="0.45">
      <c r="A1" s="2"/>
      <c r="B1" s="1" t="s">
        <v>133</v>
      </c>
      <c r="C1" s="1" t="s">
        <v>132</v>
      </c>
      <c r="D1" s="1" t="s">
        <v>131</v>
      </c>
      <c r="E1" s="1" t="s">
        <v>73</v>
      </c>
      <c r="F1" s="1" t="s">
        <v>74</v>
      </c>
      <c r="G1" s="1" t="s">
        <v>75</v>
      </c>
    </row>
    <row r="2" spans="1:7" x14ac:dyDescent="0.45">
      <c r="A2" t="s">
        <v>1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f>E2+F2</f>
        <v>0</v>
      </c>
    </row>
    <row r="3" spans="1:7" x14ac:dyDescent="0.45">
      <c r="A3" t="s">
        <v>2</v>
      </c>
      <c r="B3" s="4">
        <v>0</v>
      </c>
      <c r="C3" s="4">
        <v>0</v>
      </c>
      <c r="D3" s="4">
        <v>0</v>
      </c>
      <c r="E3" s="4">
        <v>0</v>
      </c>
      <c r="F3" s="4">
        <v>0</v>
      </c>
      <c r="G3" s="4">
        <f t="shared" ref="G3:G66" si="0">E3+F3</f>
        <v>0</v>
      </c>
    </row>
    <row r="4" spans="1:7" x14ac:dyDescent="0.45">
      <c r="A4" t="s">
        <v>3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f t="shared" si="0"/>
        <v>0</v>
      </c>
    </row>
    <row r="5" spans="1:7" x14ac:dyDescent="0.45">
      <c r="A5" t="s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f t="shared" si="0"/>
        <v>0</v>
      </c>
    </row>
    <row r="6" spans="1:7" x14ac:dyDescent="0.45">
      <c r="A6" t="s">
        <v>5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f t="shared" si="0"/>
        <v>0</v>
      </c>
    </row>
    <row r="7" spans="1:7" x14ac:dyDescent="0.45">
      <c r="A7" t="s">
        <v>6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f t="shared" si="0"/>
        <v>0</v>
      </c>
    </row>
    <row r="8" spans="1:7" x14ac:dyDescent="0.45">
      <c r="A8" t="s">
        <v>7</v>
      </c>
      <c r="B8" s="4">
        <v>0</v>
      </c>
      <c r="C8" s="4">
        <v>0</v>
      </c>
      <c r="D8" s="4">
        <v>0</v>
      </c>
      <c r="E8" s="4">
        <v>0</v>
      </c>
      <c r="F8" s="4">
        <v>1</v>
      </c>
      <c r="G8" s="4">
        <f t="shared" si="0"/>
        <v>1</v>
      </c>
    </row>
    <row r="9" spans="1:7" x14ac:dyDescent="0.45">
      <c r="A9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f t="shared" si="0"/>
        <v>0</v>
      </c>
    </row>
    <row r="10" spans="1:7" x14ac:dyDescent="0.45">
      <c r="A10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1</v>
      </c>
      <c r="G10" s="4">
        <f t="shared" si="0"/>
        <v>1</v>
      </c>
    </row>
    <row r="11" spans="1:7" x14ac:dyDescent="0.45">
      <c r="A1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f t="shared" si="0"/>
        <v>0</v>
      </c>
    </row>
    <row r="12" spans="1:7" x14ac:dyDescent="0.45">
      <c r="A12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1</v>
      </c>
      <c r="G12" s="4">
        <f t="shared" si="0"/>
        <v>1</v>
      </c>
    </row>
    <row r="13" spans="1:7" x14ac:dyDescent="0.45">
      <c r="A13" t="s">
        <v>12</v>
      </c>
      <c r="B13" s="4">
        <v>1</v>
      </c>
      <c r="C13" s="4">
        <v>2</v>
      </c>
      <c r="D13" s="4">
        <v>2</v>
      </c>
      <c r="E13" s="4">
        <v>2</v>
      </c>
      <c r="F13" s="4">
        <v>0</v>
      </c>
      <c r="G13" s="4">
        <f t="shared" si="0"/>
        <v>2</v>
      </c>
    </row>
    <row r="14" spans="1:7" x14ac:dyDescent="0.45">
      <c r="A14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2</v>
      </c>
      <c r="G14" s="4">
        <f t="shared" si="0"/>
        <v>2</v>
      </c>
    </row>
    <row r="15" spans="1:7" x14ac:dyDescent="0.45">
      <c r="A15" t="s">
        <v>14</v>
      </c>
      <c r="B15" s="4">
        <v>1</v>
      </c>
      <c r="C15" s="4">
        <v>1</v>
      </c>
      <c r="D15" s="4">
        <v>1</v>
      </c>
      <c r="E15" s="4">
        <v>1</v>
      </c>
      <c r="F15" s="4">
        <v>3</v>
      </c>
      <c r="G15" s="4">
        <f t="shared" si="0"/>
        <v>4</v>
      </c>
    </row>
    <row r="16" spans="1:7" x14ac:dyDescent="0.45">
      <c r="A16" t="s">
        <v>15</v>
      </c>
      <c r="B16" s="4">
        <v>1</v>
      </c>
      <c r="C16" s="4">
        <v>1</v>
      </c>
      <c r="D16" s="4">
        <v>1</v>
      </c>
      <c r="E16" s="4">
        <v>1</v>
      </c>
      <c r="F16" s="4">
        <v>9</v>
      </c>
      <c r="G16" s="4">
        <f t="shared" si="0"/>
        <v>10</v>
      </c>
    </row>
    <row r="17" spans="1:7" x14ac:dyDescent="0.45">
      <c r="A17" t="s">
        <v>16</v>
      </c>
      <c r="B17" s="4">
        <v>0</v>
      </c>
      <c r="C17" s="4">
        <v>0</v>
      </c>
      <c r="D17" s="4">
        <v>0</v>
      </c>
      <c r="E17" s="4">
        <v>0</v>
      </c>
      <c r="F17" s="4">
        <v>7</v>
      </c>
      <c r="G17" s="4">
        <f t="shared" si="0"/>
        <v>7</v>
      </c>
    </row>
    <row r="18" spans="1:7" x14ac:dyDescent="0.45">
      <c r="A18" t="s">
        <v>17</v>
      </c>
      <c r="B18" s="4">
        <v>1</v>
      </c>
      <c r="C18" s="4">
        <v>1</v>
      </c>
      <c r="D18" s="4">
        <v>1</v>
      </c>
      <c r="E18" s="4">
        <v>1</v>
      </c>
      <c r="F18" s="4">
        <v>7</v>
      </c>
      <c r="G18" s="4">
        <f t="shared" si="0"/>
        <v>8</v>
      </c>
    </row>
    <row r="19" spans="1:7" x14ac:dyDescent="0.45">
      <c r="A19" t="s">
        <v>18</v>
      </c>
      <c r="B19" s="4">
        <v>0</v>
      </c>
      <c r="C19" s="4">
        <v>0</v>
      </c>
      <c r="D19" s="4">
        <v>0</v>
      </c>
      <c r="E19" s="4">
        <v>1</v>
      </c>
      <c r="F19" s="4">
        <v>10</v>
      </c>
      <c r="G19" s="4">
        <v>9</v>
      </c>
    </row>
    <row r="20" spans="1:7" x14ac:dyDescent="0.45">
      <c r="A20" t="s">
        <v>19</v>
      </c>
      <c r="B20" s="4">
        <v>3</v>
      </c>
      <c r="C20" s="4">
        <v>3</v>
      </c>
      <c r="D20" s="4">
        <v>3</v>
      </c>
      <c r="E20" s="4">
        <v>3</v>
      </c>
      <c r="F20" s="4">
        <v>10</v>
      </c>
      <c r="G20" s="4">
        <f t="shared" si="0"/>
        <v>13</v>
      </c>
    </row>
    <row r="21" spans="1:7" x14ac:dyDescent="0.45">
      <c r="A21" t="s">
        <v>20</v>
      </c>
      <c r="B21" s="4">
        <v>2</v>
      </c>
      <c r="C21" s="4">
        <v>2</v>
      </c>
      <c r="D21" s="4">
        <v>2</v>
      </c>
      <c r="E21" s="4">
        <v>2</v>
      </c>
      <c r="F21" s="4">
        <v>12</v>
      </c>
      <c r="G21" s="4">
        <f t="shared" si="0"/>
        <v>14</v>
      </c>
    </row>
    <row r="22" spans="1:7" x14ac:dyDescent="0.45">
      <c r="A22" t="s">
        <v>21</v>
      </c>
      <c r="B22" s="4">
        <v>1</v>
      </c>
      <c r="C22" s="4">
        <v>1</v>
      </c>
      <c r="D22" s="4">
        <v>1</v>
      </c>
      <c r="E22" s="4">
        <v>1</v>
      </c>
      <c r="F22" s="4">
        <v>14</v>
      </c>
      <c r="G22" s="4">
        <f t="shared" si="0"/>
        <v>15</v>
      </c>
    </row>
    <row r="23" spans="1:7" x14ac:dyDescent="0.45">
      <c r="A23" t="s">
        <v>22</v>
      </c>
      <c r="B23" s="4">
        <v>0</v>
      </c>
      <c r="C23" s="4">
        <v>2</v>
      </c>
      <c r="D23" s="4">
        <v>2</v>
      </c>
      <c r="E23" s="4">
        <v>2</v>
      </c>
      <c r="F23" s="4">
        <v>17</v>
      </c>
      <c r="G23" s="4">
        <f t="shared" si="0"/>
        <v>19</v>
      </c>
    </row>
    <row r="24" spans="1:7" x14ac:dyDescent="0.45">
      <c r="A24" t="s">
        <v>23</v>
      </c>
      <c r="B24" s="4">
        <v>8</v>
      </c>
      <c r="C24" s="4">
        <v>8</v>
      </c>
      <c r="D24" s="4">
        <v>9</v>
      </c>
      <c r="E24" s="4">
        <v>9</v>
      </c>
      <c r="F24" s="4">
        <v>22</v>
      </c>
      <c r="G24" s="4">
        <f t="shared" si="0"/>
        <v>31</v>
      </c>
    </row>
    <row r="25" spans="1:7" x14ac:dyDescent="0.45">
      <c r="A25" t="s">
        <v>24</v>
      </c>
      <c r="B25" s="4">
        <v>6</v>
      </c>
      <c r="C25" s="4">
        <v>7</v>
      </c>
      <c r="D25" s="4">
        <v>7</v>
      </c>
      <c r="E25" s="4">
        <v>7</v>
      </c>
      <c r="F25" s="4">
        <v>15</v>
      </c>
      <c r="G25" s="4">
        <f t="shared" si="0"/>
        <v>22</v>
      </c>
    </row>
    <row r="26" spans="1:7" x14ac:dyDescent="0.45">
      <c r="A26" t="s">
        <v>25</v>
      </c>
      <c r="B26" s="4">
        <v>4</v>
      </c>
      <c r="C26" s="4">
        <v>4</v>
      </c>
      <c r="D26" s="4">
        <v>5</v>
      </c>
      <c r="E26" s="4">
        <v>5</v>
      </c>
      <c r="F26" s="4">
        <v>12</v>
      </c>
      <c r="G26" s="4">
        <f t="shared" si="0"/>
        <v>17</v>
      </c>
    </row>
    <row r="27" spans="1:7" x14ac:dyDescent="0.45">
      <c r="A27" t="s">
        <v>26</v>
      </c>
      <c r="B27" s="4">
        <v>1</v>
      </c>
      <c r="C27" s="4">
        <v>2</v>
      </c>
      <c r="D27" s="4">
        <v>2</v>
      </c>
      <c r="E27" s="4">
        <v>4</v>
      </c>
      <c r="F27" s="4">
        <v>23</v>
      </c>
      <c r="G27" s="4">
        <v>26</v>
      </c>
    </row>
    <row r="28" spans="1:7" x14ac:dyDescent="0.45">
      <c r="A28" t="s">
        <v>27</v>
      </c>
      <c r="B28" s="4">
        <v>6</v>
      </c>
      <c r="C28" s="4">
        <v>7</v>
      </c>
      <c r="D28" s="4">
        <v>7</v>
      </c>
      <c r="E28" s="4">
        <v>7</v>
      </c>
      <c r="F28" s="4">
        <v>7</v>
      </c>
      <c r="G28" s="4">
        <f t="shared" si="0"/>
        <v>14</v>
      </c>
    </row>
    <row r="29" spans="1:7" x14ac:dyDescent="0.45">
      <c r="A29" t="s">
        <v>28</v>
      </c>
      <c r="B29" s="4">
        <v>5</v>
      </c>
      <c r="C29" s="4">
        <v>5</v>
      </c>
      <c r="D29" s="4">
        <v>5</v>
      </c>
      <c r="E29" s="4">
        <v>5</v>
      </c>
      <c r="F29" s="4">
        <v>15</v>
      </c>
      <c r="G29" s="4">
        <f t="shared" si="0"/>
        <v>20</v>
      </c>
    </row>
    <row r="30" spans="1:7" x14ac:dyDescent="0.45">
      <c r="A30" t="s">
        <v>29</v>
      </c>
      <c r="B30" s="4">
        <v>1</v>
      </c>
      <c r="C30" s="4">
        <v>1</v>
      </c>
      <c r="D30" s="4">
        <v>1</v>
      </c>
      <c r="E30" s="4">
        <v>1</v>
      </c>
      <c r="F30" s="4">
        <v>6</v>
      </c>
      <c r="G30" s="4">
        <f t="shared" si="0"/>
        <v>7</v>
      </c>
    </row>
    <row r="31" spans="1:7" x14ac:dyDescent="0.45">
      <c r="A31" t="s">
        <v>30</v>
      </c>
      <c r="B31" s="4">
        <v>3</v>
      </c>
      <c r="C31" s="4">
        <v>4</v>
      </c>
      <c r="D31" s="4">
        <v>4</v>
      </c>
      <c r="E31" s="4">
        <v>4</v>
      </c>
      <c r="F31" s="4">
        <v>6</v>
      </c>
      <c r="G31" s="4">
        <f t="shared" si="0"/>
        <v>10</v>
      </c>
    </row>
    <row r="32" spans="1:7" x14ac:dyDescent="0.45">
      <c r="A32" s="10" t="s">
        <v>109</v>
      </c>
      <c r="B32" s="4">
        <v>3</v>
      </c>
      <c r="C32" s="4">
        <v>3</v>
      </c>
      <c r="D32" s="4">
        <v>3</v>
      </c>
      <c r="E32" s="4">
        <v>4</v>
      </c>
      <c r="F32" s="4">
        <v>9</v>
      </c>
      <c r="G32" s="4">
        <f t="shared" si="0"/>
        <v>13</v>
      </c>
    </row>
    <row r="33" spans="1:7" x14ac:dyDescent="0.45">
      <c r="A33" s="20" t="s">
        <v>152</v>
      </c>
      <c r="B33" s="4">
        <v>1</v>
      </c>
      <c r="C33" s="4">
        <v>1</v>
      </c>
      <c r="D33" s="4">
        <v>1</v>
      </c>
      <c r="E33" s="4">
        <v>2</v>
      </c>
      <c r="F33" s="4">
        <v>6</v>
      </c>
      <c r="G33" s="4">
        <f t="shared" si="0"/>
        <v>8</v>
      </c>
    </row>
    <row r="34" spans="1:7" x14ac:dyDescent="0.45">
      <c r="A34" s="10" t="s">
        <v>99</v>
      </c>
      <c r="B34" s="4">
        <v>0</v>
      </c>
      <c r="C34" s="4">
        <v>0</v>
      </c>
      <c r="D34" s="4">
        <v>2</v>
      </c>
      <c r="E34" s="4">
        <v>2</v>
      </c>
      <c r="F34" s="4">
        <v>2</v>
      </c>
      <c r="G34" s="4">
        <f t="shared" si="0"/>
        <v>4</v>
      </c>
    </row>
    <row r="35" spans="1:7" x14ac:dyDescent="0.45">
      <c r="A35" t="s">
        <v>31</v>
      </c>
      <c r="B35" s="4">
        <v>1</v>
      </c>
      <c r="C35" s="4">
        <v>1</v>
      </c>
      <c r="D35" s="4">
        <v>1</v>
      </c>
      <c r="E35" s="4">
        <v>1</v>
      </c>
      <c r="F35" s="4">
        <v>6</v>
      </c>
      <c r="G35" s="4">
        <f t="shared" si="0"/>
        <v>7</v>
      </c>
    </row>
    <row r="36" spans="1:7" x14ac:dyDescent="0.45">
      <c r="A36" t="s">
        <v>32</v>
      </c>
      <c r="B36" s="4">
        <v>0</v>
      </c>
      <c r="C36" s="4">
        <v>0</v>
      </c>
      <c r="D36" s="4">
        <v>0</v>
      </c>
      <c r="E36" s="4">
        <v>0</v>
      </c>
      <c r="F36" s="4">
        <v>3</v>
      </c>
      <c r="G36" s="4">
        <f t="shared" si="0"/>
        <v>3</v>
      </c>
    </row>
    <row r="37" spans="1:7" x14ac:dyDescent="0.45">
      <c r="A37" t="s">
        <v>33</v>
      </c>
      <c r="B37" s="4">
        <v>2</v>
      </c>
      <c r="C37" s="4">
        <v>4</v>
      </c>
      <c r="D37" s="4">
        <v>4</v>
      </c>
      <c r="E37" s="4">
        <v>5</v>
      </c>
      <c r="F37" s="4">
        <v>2</v>
      </c>
      <c r="G37" s="4">
        <f t="shared" si="0"/>
        <v>7</v>
      </c>
    </row>
    <row r="38" spans="1:7" x14ac:dyDescent="0.45">
      <c r="A38" t="s">
        <v>34</v>
      </c>
      <c r="B38" s="4">
        <v>2</v>
      </c>
      <c r="C38" s="4">
        <v>2</v>
      </c>
      <c r="D38" s="4">
        <v>2</v>
      </c>
      <c r="E38" s="4">
        <v>2</v>
      </c>
      <c r="F38" s="4">
        <v>2</v>
      </c>
      <c r="G38" s="4">
        <f t="shared" si="0"/>
        <v>4</v>
      </c>
    </row>
    <row r="39" spans="1:7" x14ac:dyDescent="0.45">
      <c r="A39" t="s">
        <v>35</v>
      </c>
      <c r="B39" s="4">
        <v>0</v>
      </c>
      <c r="C39" s="4">
        <v>1</v>
      </c>
      <c r="D39" s="4">
        <v>1</v>
      </c>
      <c r="E39" s="4">
        <v>2</v>
      </c>
      <c r="F39" s="4">
        <v>0</v>
      </c>
      <c r="G39" s="4">
        <f t="shared" si="0"/>
        <v>2</v>
      </c>
    </row>
    <row r="40" spans="1:7" x14ac:dyDescent="0.45">
      <c r="A40" t="s">
        <v>36</v>
      </c>
      <c r="B40" s="4">
        <v>0</v>
      </c>
      <c r="C40" s="4">
        <v>0</v>
      </c>
      <c r="D40" s="4">
        <v>0</v>
      </c>
      <c r="E40" s="4">
        <v>0</v>
      </c>
      <c r="F40" s="4">
        <v>1</v>
      </c>
      <c r="G40" s="4">
        <f t="shared" si="0"/>
        <v>1</v>
      </c>
    </row>
    <row r="41" spans="1:7" x14ac:dyDescent="0.45">
      <c r="A41" t="s">
        <v>37</v>
      </c>
      <c r="B41" s="4">
        <v>0</v>
      </c>
      <c r="C41" s="4">
        <v>0</v>
      </c>
      <c r="D41" s="4">
        <v>0</v>
      </c>
      <c r="E41" s="4">
        <v>0</v>
      </c>
      <c r="F41" s="4">
        <v>2</v>
      </c>
      <c r="G41" s="4">
        <f t="shared" si="0"/>
        <v>2</v>
      </c>
    </row>
    <row r="42" spans="1:7" x14ac:dyDescent="0.45">
      <c r="A42" t="s">
        <v>38</v>
      </c>
      <c r="B42" s="4">
        <v>1</v>
      </c>
      <c r="C42" s="4">
        <v>1</v>
      </c>
      <c r="D42" s="4">
        <v>1</v>
      </c>
      <c r="E42" s="4">
        <v>2</v>
      </c>
      <c r="F42" s="4">
        <v>0</v>
      </c>
      <c r="G42" s="4">
        <f t="shared" si="0"/>
        <v>2</v>
      </c>
    </row>
    <row r="43" spans="1:7" x14ac:dyDescent="0.45">
      <c r="A43" t="s">
        <v>39</v>
      </c>
      <c r="B43" s="4">
        <v>1</v>
      </c>
      <c r="C43" s="4">
        <v>1</v>
      </c>
      <c r="D43" s="4">
        <v>1</v>
      </c>
      <c r="E43" s="4">
        <v>1</v>
      </c>
      <c r="F43" s="4">
        <v>0</v>
      </c>
      <c r="G43" s="4">
        <f t="shared" si="0"/>
        <v>1</v>
      </c>
    </row>
    <row r="44" spans="1:7" x14ac:dyDescent="0.45">
      <c r="A44" t="s">
        <v>40</v>
      </c>
      <c r="B44" s="4">
        <v>0</v>
      </c>
      <c r="C44" s="4">
        <v>0</v>
      </c>
      <c r="D44" s="4">
        <v>0</v>
      </c>
      <c r="E44" s="4">
        <v>0</v>
      </c>
      <c r="F44" s="4">
        <v>1</v>
      </c>
      <c r="G44" s="4">
        <f t="shared" si="0"/>
        <v>1</v>
      </c>
    </row>
    <row r="45" spans="1:7" x14ac:dyDescent="0.45">
      <c r="A45" t="s">
        <v>41</v>
      </c>
      <c r="B45" s="4">
        <v>0</v>
      </c>
      <c r="C45" s="4">
        <v>1</v>
      </c>
      <c r="D45" s="4">
        <v>1</v>
      </c>
      <c r="E45" s="4">
        <v>2</v>
      </c>
      <c r="F45" s="4">
        <v>1</v>
      </c>
      <c r="G45" s="4">
        <f t="shared" si="0"/>
        <v>3</v>
      </c>
    </row>
    <row r="46" spans="1:7" x14ac:dyDescent="0.45">
      <c r="A46" t="s">
        <v>42</v>
      </c>
      <c r="B46" s="4">
        <v>0</v>
      </c>
      <c r="C46" s="4">
        <v>0</v>
      </c>
      <c r="D46" s="4">
        <v>0</v>
      </c>
      <c r="E46" s="4">
        <v>0</v>
      </c>
      <c r="F46" s="4">
        <v>1</v>
      </c>
      <c r="G46" s="4">
        <f t="shared" si="0"/>
        <v>1</v>
      </c>
    </row>
    <row r="47" spans="1:7" x14ac:dyDescent="0.45">
      <c r="A47" t="s">
        <v>43</v>
      </c>
      <c r="B47" s="4">
        <v>1</v>
      </c>
      <c r="C47" s="4">
        <v>1</v>
      </c>
      <c r="D47" s="4">
        <v>1</v>
      </c>
      <c r="E47" s="4">
        <v>1</v>
      </c>
      <c r="F47" s="4">
        <v>0</v>
      </c>
      <c r="G47" s="4">
        <f t="shared" si="0"/>
        <v>1</v>
      </c>
    </row>
    <row r="48" spans="1:7" x14ac:dyDescent="0.4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49" spans="1:7" x14ac:dyDescent="0.45">
      <c r="A49" t="s">
        <v>45</v>
      </c>
      <c r="B49" s="4">
        <v>0</v>
      </c>
      <c r="C49" s="4">
        <v>1</v>
      </c>
      <c r="D49" s="4">
        <v>1</v>
      </c>
      <c r="E49" s="4">
        <v>1</v>
      </c>
      <c r="F49" s="4">
        <v>0</v>
      </c>
      <c r="G49" s="4">
        <f t="shared" si="0"/>
        <v>1</v>
      </c>
    </row>
    <row r="50" spans="1:7" x14ac:dyDescent="0.45">
      <c r="A50" t="s">
        <v>46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f t="shared" si="0"/>
        <v>0</v>
      </c>
    </row>
    <row r="51" spans="1:7" x14ac:dyDescent="0.4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0</v>
      </c>
      <c r="G51" s="4">
        <f t="shared" si="0"/>
        <v>0</v>
      </c>
    </row>
    <row r="52" spans="1:7" x14ac:dyDescent="0.45">
      <c r="A52" t="s">
        <v>48</v>
      </c>
      <c r="B52" s="4">
        <v>0</v>
      </c>
      <c r="C52" s="4">
        <v>1</v>
      </c>
      <c r="D52" s="4">
        <v>1</v>
      </c>
      <c r="E52" s="4">
        <v>1</v>
      </c>
      <c r="F52" s="4">
        <v>0</v>
      </c>
      <c r="G52" s="4">
        <f t="shared" si="0"/>
        <v>1</v>
      </c>
    </row>
    <row r="53" spans="1:7" x14ac:dyDescent="0.45">
      <c r="A53" t="s">
        <v>49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f t="shared" si="0"/>
        <v>0</v>
      </c>
    </row>
    <row r="54" spans="1:7" x14ac:dyDescent="0.4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f t="shared" si="0"/>
        <v>0</v>
      </c>
    </row>
    <row r="55" spans="1:7" x14ac:dyDescent="0.45">
      <c r="A55" t="s">
        <v>51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f t="shared" si="0"/>
        <v>0</v>
      </c>
    </row>
    <row r="56" spans="1:7" x14ac:dyDescent="0.45">
      <c r="A56" t="s">
        <v>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f t="shared" si="0"/>
        <v>0</v>
      </c>
    </row>
    <row r="57" spans="1:7" x14ac:dyDescent="0.4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f t="shared" si="0"/>
        <v>0</v>
      </c>
    </row>
    <row r="58" spans="1:7" x14ac:dyDescent="0.45">
      <c r="A58" t="s">
        <v>54</v>
      </c>
      <c r="B58" s="4">
        <v>0</v>
      </c>
      <c r="C58" s="4">
        <v>0</v>
      </c>
      <c r="D58" s="4">
        <v>0</v>
      </c>
      <c r="E58" s="4">
        <v>1</v>
      </c>
      <c r="F58" s="4">
        <v>0</v>
      </c>
      <c r="G58" s="4">
        <f t="shared" si="0"/>
        <v>1</v>
      </c>
    </row>
    <row r="59" spans="1:7" x14ac:dyDescent="0.45">
      <c r="A59" t="s">
        <v>55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f t="shared" si="0"/>
        <v>0</v>
      </c>
    </row>
    <row r="60" spans="1:7" x14ac:dyDescent="0.45">
      <c r="A60" t="s">
        <v>56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f t="shared" si="0"/>
        <v>0</v>
      </c>
    </row>
    <row r="61" spans="1:7" x14ac:dyDescent="0.4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f t="shared" si="0"/>
        <v>0</v>
      </c>
    </row>
    <row r="62" spans="1:7" x14ac:dyDescent="0.4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f t="shared" si="0"/>
        <v>0</v>
      </c>
    </row>
    <row r="63" spans="1:7" x14ac:dyDescent="0.45">
      <c r="A63" t="s">
        <v>59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f t="shared" si="0"/>
        <v>0</v>
      </c>
    </row>
    <row r="64" spans="1:7" x14ac:dyDescent="0.45">
      <c r="A64" t="s">
        <v>60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f t="shared" si="0"/>
        <v>0</v>
      </c>
    </row>
    <row r="65" spans="1:7" x14ac:dyDescent="0.45">
      <c r="A65" t="s">
        <v>61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f t="shared" si="0"/>
        <v>0</v>
      </c>
    </row>
    <row r="66" spans="1:7" x14ac:dyDescent="0.45">
      <c r="A66" t="s">
        <v>62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f t="shared" si="0"/>
        <v>0</v>
      </c>
    </row>
    <row r="67" spans="1:7" x14ac:dyDescent="0.45">
      <c r="A67" t="s">
        <v>63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f t="shared" ref="G67:G71" si="1">E67+F67</f>
        <v>0</v>
      </c>
    </row>
    <row r="68" spans="1:7" x14ac:dyDescent="0.45">
      <c r="A68" t="s">
        <v>64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f t="shared" si="1"/>
        <v>0</v>
      </c>
    </row>
    <row r="69" spans="1:7" x14ac:dyDescent="0.45">
      <c r="A69" t="s">
        <v>65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f t="shared" si="1"/>
        <v>0</v>
      </c>
    </row>
    <row r="70" spans="1:7" x14ac:dyDescent="0.45">
      <c r="A70" t="s">
        <v>66</v>
      </c>
      <c r="B70" s="4">
        <v>0</v>
      </c>
      <c r="C70" s="4">
        <v>0</v>
      </c>
      <c r="D70" s="4">
        <v>0</v>
      </c>
      <c r="E70" s="4">
        <v>0</v>
      </c>
      <c r="F70" s="4">
        <v>0</v>
      </c>
      <c r="G70" s="4">
        <f t="shared" si="1"/>
        <v>0</v>
      </c>
    </row>
    <row r="71" spans="1:7" x14ac:dyDescent="0.45">
      <c r="A71" t="s">
        <v>67</v>
      </c>
      <c r="B71" s="4">
        <v>0</v>
      </c>
      <c r="C71" s="4">
        <v>0</v>
      </c>
      <c r="D71" s="4">
        <v>0</v>
      </c>
      <c r="E71" s="4">
        <v>0</v>
      </c>
      <c r="F71" s="4">
        <v>0</v>
      </c>
      <c r="G71" s="4">
        <f t="shared" si="1"/>
        <v>0</v>
      </c>
    </row>
    <row r="73" spans="1:7" x14ac:dyDescent="0.45">
      <c r="A73" s="3" t="s">
        <v>76</v>
      </c>
      <c r="B73" s="4">
        <f>SUM(B34:B72)</f>
        <v>8</v>
      </c>
      <c r="C73" s="4">
        <f t="shared" ref="C73:F73" si="2">SUM(C34:C72)</f>
        <v>14</v>
      </c>
      <c r="D73" s="4">
        <f t="shared" si="2"/>
        <v>16</v>
      </c>
      <c r="E73" s="4">
        <f t="shared" si="2"/>
        <v>21</v>
      </c>
      <c r="F73" s="4">
        <f t="shared" si="2"/>
        <v>21</v>
      </c>
      <c r="G73" s="4">
        <f>SUM(G34:G72)</f>
        <v>42</v>
      </c>
    </row>
    <row r="75" spans="1:7" x14ac:dyDescent="0.45">
      <c r="A75" s="3" t="s">
        <v>96</v>
      </c>
      <c r="B75" s="4">
        <f t="shared" ref="B75:C75" si="3">SUM(B2:B71)</f>
        <v>56</v>
      </c>
      <c r="C75" s="4">
        <f t="shared" si="3"/>
        <v>69</v>
      </c>
      <c r="D75" s="4">
        <f>SUM(D2:D71)</f>
        <v>73</v>
      </c>
      <c r="E75" s="4">
        <f>SUM(E2:E71)</f>
        <v>83</v>
      </c>
      <c r="F75" s="4">
        <f>SUM(F2:F71)</f>
        <v>236</v>
      </c>
      <c r="G75" s="4">
        <f>SUM(G2:G71)</f>
        <v>316</v>
      </c>
    </row>
    <row r="77" spans="1:7" ht="28.5" x14ac:dyDescent="0.45">
      <c r="A77" s="8" t="s">
        <v>97</v>
      </c>
      <c r="B77" s="4">
        <f t="shared" ref="B77:F77" si="4">B75-B73</f>
        <v>48</v>
      </c>
      <c r="C77" s="4">
        <f t="shared" si="4"/>
        <v>55</v>
      </c>
      <c r="D77" s="4">
        <f t="shared" si="4"/>
        <v>57</v>
      </c>
      <c r="E77" s="4">
        <f>E75-E73</f>
        <v>62</v>
      </c>
      <c r="F77" s="4">
        <f t="shared" si="4"/>
        <v>215</v>
      </c>
      <c r="G77" s="4">
        <f>G75-G73</f>
        <v>274</v>
      </c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0"/>
  <sheetViews>
    <sheetView workbookViewId="0">
      <selection activeCell="M101" sqref="M101"/>
    </sheetView>
  </sheetViews>
  <sheetFormatPr defaultRowHeight="18" x14ac:dyDescent="0.45"/>
  <cols>
    <col min="1" max="1" width="28.59765625" style="16" customWidth="1"/>
    <col min="2" max="2" width="19" style="4" customWidth="1"/>
    <col min="3" max="3" width="17" style="4" customWidth="1"/>
    <col min="4" max="4" width="17.73046875" style="4" customWidth="1"/>
    <col min="5" max="5" width="20.59765625" style="4" customWidth="1"/>
    <col min="6" max="6" width="15.73046875" style="4" bestFit="1" customWidth="1"/>
    <col min="7" max="7" width="9.1328125" style="4"/>
  </cols>
  <sheetData>
    <row r="1" spans="1:11" ht="15.75" x14ac:dyDescent="0.5">
      <c r="A1" s="17" t="s">
        <v>134</v>
      </c>
      <c r="B1" s="18"/>
      <c r="C1" s="18"/>
      <c r="D1" s="18"/>
      <c r="E1" s="18"/>
      <c r="F1" s="18"/>
      <c r="G1"/>
    </row>
    <row r="2" spans="1:11" ht="31.5" x14ac:dyDescent="0.45">
      <c r="A2" s="5"/>
      <c r="B2" s="15" t="s">
        <v>83</v>
      </c>
      <c r="C2" s="15" t="s">
        <v>89</v>
      </c>
      <c r="D2" s="15" t="s">
        <v>95</v>
      </c>
      <c r="E2" s="15" t="s">
        <v>92</v>
      </c>
      <c r="F2" s="15" t="s">
        <v>88</v>
      </c>
      <c r="G2"/>
    </row>
    <row r="3" spans="1:11" ht="14.25" x14ac:dyDescent="0.45">
      <c r="A3" s="5" t="s">
        <v>85</v>
      </c>
      <c r="B3" s="5">
        <v>23</v>
      </c>
      <c r="C3" s="5">
        <v>6</v>
      </c>
      <c r="D3" s="5">
        <v>2</v>
      </c>
      <c r="E3" s="5">
        <v>2</v>
      </c>
      <c r="F3" s="5">
        <v>12</v>
      </c>
      <c r="G3"/>
    </row>
    <row r="4" spans="1:11" ht="14.25" x14ac:dyDescent="0.45">
      <c r="A4" s="5" t="s">
        <v>101</v>
      </c>
      <c r="B4" s="5">
        <v>12</v>
      </c>
      <c r="C4" s="5">
        <v>29</v>
      </c>
      <c r="D4" s="5">
        <v>10</v>
      </c>
      <c r="E4" s="5">
        <v>7</v>
      </c>
      <c r="F4" s="5">
        <v>52</v>
      </c>
      <c r="G4"/>
    </row>
    <row r="5" spans="1:11" ht="14.25" x14ac:dyDescent="0.45">
      <c r="A5" s="5" t="s">
        <v>84</v>
      </c>
      <c r="B5" s="5">
        <f>B3+B4</f>
        <v>35</v>
      </c>
      <c r="C5" s="5">
        <f t="shared" ref="C5:F5" si="0">C3+C4</f>
        <v>35</v>
      </c>
      <c r="D5" s="5">
        <f>D3+D4</f>
        <v>12</v>
      </c>
      <c r="E5" s="5">
        <f t="shared" si="0"/>
        <v>9</v>
      </c>
      <c r="F5" s="5">
        <f t="shared" si="0"/>
        <v>64</v>
      </c>
      <c r="G5"/>
    </row>
    <row r="6" spans="1:11" ht="14.25" x14ac:dyDescent="0.45">
      <c r="A6" s="5" t="s">
        <v>106</v>
      </c>
      <c r="B6" s="18">
        <f>SUM(B3:F3)</f>
        <v>45</v>
      </c>
      <c r="C6" s="18"/>
      <c r="D6" s="18" t="s">
        <v>107</v>
      </c>
      <c r="E6" s="18">
        <f>SUM(B5:F5)</f>
        <v>155</v>
      </c>
      <c r="F6" s="18"/>
      <c r="G6"/>
    </row>
    <row r="7" spans="1:11" ht="14.25" x14ac:dyDescent="0.45">
      <c r="A7" s="18"/>
      <c r="B7" s="18"/>
      <c r="C7" s="18"/>
      <c r="D7" s="18"/>
      <c r="E7" s="18"/>
      <c r="F7" s="18"/>
      <c r="G7"/>
    </row>
    <row r="8" spans="1:11" ht="31.5" x14ac:dyDescent="0.45">
      <c r="A8" s="5" t="s">
        <v>98</v>
      </c>
      <c r="B8" s="15" t="s">
        <v>83</v>
      </c>
      <c r="C8" s="15" t="s">
        <v>89</v>
      </c>
      <c r="D8" s="15" t="s">
        <v>95</v>
      </c>
      <c r="E8" s="15" t="s">
        <v>92</v>
      </c>
      <c r="F8" s="15" t="s">
        <v>88</v>
      </c>
      <c r="G8"/>
    </row>
    <row r="9" spans="1:11" ht="14.25" x14ac:dyDescent="0.45">
      <c r="A9" s="5" t="s">
        <v>85</v>
      </c>
      <c r="B9" s="19">
        <f>B3/B5*100</f>
        <v>65.714285714285708</v>
      </c>
      <c r="C9" s="19">
        <f t="shared" ref="C9:F9" si="1">C3/C5*100</f>
        <v>17.142857142857142</v>
      </c>
      <c r="D9" s="19">
        <f t="shared" si="1"/>
        <v>16.666666666666664</v>
      </c>
      <c r="E9" s="19">
        <f t="shared" si="1"/>
        <v>22.222222222222221</v>
      </c>
      <c r="F9" s="19">
        <f t="shared" si="1"/>
        <v>18.75</v>
      </c>
      <c r="G9"/>
    </row>
    <row r="10" spans="1:11" ht="14.25" x14ac:dyDescent="0.45">
      <c r="A10" s="5" t="s">
        <v>101</v>
      </c>
      <c r="B10" s="19">
        <f>B4/B5*100</f>
        <v>34.285714285714285</v>
      </c>
      <c r="C10" s="19">
        <f t="shared" ref="C10:E10" si="2">C4/C5*100</f>
        <v>82.857142857142861</v>
      </c>
      <c r="D10" s="19">
        <f t="shared" si="2"/>
        <v>83.333333333333343</v>
      </c>
      <c r="E10" s="19">
        <f t="shared" si="2"/>
        <v>77.777777777777786</v>
      </c>
      <c r="F10" s="19">
        <f>F4/F5*100</f>
        <v>81.25</v>
      </c>
      <c r="G10"/>
    </row>
    <row r="15" spans="1:11" x14ac:dyDescent="0.45">
      <c r="A15" s="16" t="s">
        <v>105</v>
      </c>
    </row>
    <row r="16" spans="1:11" ht="57" x14ac:dyDescent="0.45">
      <c r="B16" s="6" t="s">
        <v>88</v>
      </c>
      <c r="C16" s="6" t="s">
        <v>87</v>
      </c>
      <c r="D16" s="6" t="s">
        <v>86</v>
      </c>
      <c r="E16" s="6" t="s">
        <v>83</v>
      </c>
      <c r="F16" s="6" t="s">
        <v>90</v>
      </c>
      <c r="G16" s="6" t="s">
        <v>89</v>
      </c>
      <c r="H16" s="7" t="s">
        <v>94</v>
      </c>
      <c r="I16" s="7" t="s">
        <v>91</v>
      </c>
      <c r="J16" s="7" t="s">
        <v>93</v>
      </c>
      <c r="K16" s="7" t="s">
        <v>92</v>
      </c>
    </row>
    <row r="17" spans="1:12" x14ac:dyDescent="0.45">
      <c r="B17" s="4">
        <v>52</v>
      </c>
      <c r="C17" s="4">
        <v>12</v>
      </c>
      <c r="D17" s="4">
        <v>23</v>
      </c>
      <c r="E17" s="4">
        <v>12</v>
      </c>
      <c r="F17" s="4">
        <v>6</v>
      </c>
      <c r="G17" s="4">
        <v>29</v>
      </c>
      <c r="H17" s="4">
        <v>2</v>
      </c>
      <c r="I17" s="4">
        <v>10</v>
      </c>
      <c r="J17" s="4">
        <v>2</v>
      </c>
      <c r="K17" s="4">
        <v>7</v>
      </c>
      <c r="L17">
        <f>SUM(B17:K17)</f>
        <v>155</v>
      </c>
    </row>
    <row r="18" spans="1:12" x14ac:dyDescent="0.45">
      <c r="A18" s="16" t="s">
        <v>98</v>
      </c>
      <c r="B18" s="9">
        <f>B17/L17</f>
        <v>0.33548387096774196</v>
      </c>
      <c r="C18" s="9">
        <f>C17/L17</f>
        <v>7.7419354838709681E-2</v>
      </c>
      <c r="D18" s="9">
        <f>D17/L17</f>
        <v>0.14838709677419354</v>
      </c>
      <c r="E18" s="9">
        <f>E17/L17</f>
        <v>7.7419354838709681E-2</v>
      </c>
      <c r="F18" s="9">
        <f>F17/L17</f>
        <v>3.870967741935484E-2</v>
      </c>
      <c r="G18" s="9">
        <f>G17/L17</f>
        <v>0.18709677419354839</v>
      </c>
      <c r="H18" s="9">
        <f>H17/L17</f>
        <v>1.2903225806451613E-2</v>
      </c>
      <c r="I18" s="9">
        <f>I17/L17</f>
        <v>6.4516129032258063E-2</v>
      </c>
      <c r="J18" s="9">
        <f>J17/L17</f>
        <v>1.2903225806451613E-2</v>
      </c>
      <c r="K18" s="9">
        <f>K17/L17</f>
        <v>4.5161290322580643E-2</v>
      </c>
    </row>
    <row r="40" spans="1:7" x14ac:dyDescent="0.45">
      <c r="A40" s="16" t="s">
        <v>142</v>
      </c>
    </row>
    <row r="41" spans="1:7" ht="28.5" x14ac:dyDescent="0.45">
      <c r="B41" s="6" t="s">
        <v>86</v>
      </c>
      <c r="C41" s="6" t="s">
        <v>90</v>
      </c>
      <c r="D41" s="7" t="s">
        <v>94</v>
      </c>
      <c r="E41" s="7" t="s">
        <v>93</v>
      </c>
      <c r="F41" s="6" t="s">
        <v>87</v>
      </c>
      <c r="G41"/>
    </row>
    <row r="42" spans="1:7" x14ac:dyDescent="0.45">
      <c r="B42" s="4">
        <v>23</v>
      </c>
      <c r="C42" s="4">
        <v>6</v>
      </c>
      <c r="D42" s="4">
        <v>2</v>
      </c>
      <c r="E42" s="4">
        <v>2</v>
      </c>
      <c r="F42" s="4">
        <v>12</v>
      </c>
      <c r="G42">
        <f>SUM(B42:F42)</f>
        <v>45</v>
      </c>
    </row>
    <row r="43" spans="1:7" x14ac:dyDescent="0.45">
      <c r="A43" s="16" t="s">
        <v>98</v>
      </c>
      <c r="B43" s="9">
        <f>B42/G42</f>
        <v>0.51111111111111107</v>
      </c>
      <c r="C43" s="9">
        <f>C42/G42</f>
        <v>0.13333333333333333</v>
      </c>
      <c r="D43" s="9">
        <f>D42/G42</f>
        <v>4.4444444444444446E-2</v>
      </c>
      <c r="E43" s="9">
        <f>E42/G42</f>
        <v>4.4444444444444446E-2</v>
      </c>
      <c r="F43" s="9">
        <f>F42/G42</f>
        <v>0.26666666666666666</v>
      </c>
      <c r="G43"/>
    </row>
    <row r="44" spans="1:7" ht="14.25" x14ac:dyDescent="0.45">
      <c r="A44" s="4"/>
    </row>
    <row r="45" spans="1:7" ht="14.25" x14ac:dyDescent="0.45">
      <c r="A45" s="4"/>
    </row>
    <row r="46" spans="1:7" ht="14.25" x14ac:dyDescent="0.45">
      <c r="A46"/>
      <c r="B46"/>
      <c r="C46"/>
      <c r="D46"/>
      <c r="E46"/>
      <c r="F46"/>
    </row>
    <row r="47" spans="1:7" ht="14.25" x14ac:dyDescent="0.45">
      <c r="A47"/>
      <c r="B47"/>
      <c r="C47"/>
      <c r="D47"/>
      <c r="E47"/>
      <c r="F47"/>
    </row>
    <row r="48" spans="1:7" ht="15.75" x14ac:dyDescent="0.45">
      <c r="A48" s="4"/>
      <c r="B48" s="1"/>
      <c r="C48" s="1"/>
      <c r="D48" s="1"/>
      <c r="E48" s="1"/>
      <c r="F48" s="1"/>
    </row>
    <row r="49" spans="1:6" ht="14.25" x14ac:dyDescent="0.45">
      <c r="A49" s="4"/>
      <c r="B49" s="13"/>
      <c r="C49" s="13"/>
      <c r="D49" s="13"/>
      <c r="E49" s="13"/>
      <c r="F49" s="13"/>
    </row>
    <row r="50" spans="1:6" ht="14.25" x14ac:dyDescent="0.45">
      <c r="A50" s="4"/>
      <c r="B50" s="13"/>
      <c r="C50" s="13"/>
      <c r="D50" s="13"/>
      <c r="E50" s="13"/>
      <c r="F50" s="13"/>
    </row>
    <row r="67" spans="1:7" x14ac:dyDescent="0.45">
      <c r="A67" s="16" t="s">
        <v>105</v>
      </c>
    </row>
    <row r="68" spans="1:7" x14ac:dyDescent="0.45">
      <c r="B68" s="6" t="s">
        <v>83</v>
      </c>
      <c r="C68" s="6" t="s">
        <v>89</v>
      </c>
      <c r="D68" s="7" t="s">
        <v>91</v>
      </c>
      <c r="E68" s="7" t="s">
        <v>92</v>
      </c>
      <c r="F68" s="6" t="s">
        <v>88</v>
      </c>
      <c r="G68"/>
    </row>
    <row r="69" spans="1:7" x14ac:dyDescent="0.45">
      <c r="B69" s="4">
        <v>35</v>
      </c>
      <c r="C69" s="4">
        <v>35</v>
      </c>
      <c r="D69" s="4">
        <v>12</v>
      </c>
      <c r="E69" s="4">
        <v>9</v>
      </c>
      <c r="F69" s="4">
        <v>64</v>
      </c>
      <c r="G69">
        <f>SUM(B69:F69)</f>
        <v>155</v>
      </c>
    </row>
    <row r="70" spans="1:7" x14ac:dyDescent="0.45">
      <c r="A70" s="16" t="s">
        <v>98</v>
      </c>
      <c r="B70" s="9">
        <f>B69/G69</f>
        <v>0.22580645161290322</v>
      </c>
      <c r="C70" s="9">
        <f>C69/G69</f>
        <v>0.22580645161290322</v>
      </c>
      <c r="D70" s="9">
        <f>D69/G69</f>
        <v>7.7419354838709681E-2</v>
      </c>
      <c r="E70" s="9">
        <f>E69/G69</f>
        <v>5.8064516129032261E-2</v>
      </c>
      <c r="F70" s="9">
        <f>F69/G69</f>
        <v>0.41290322580645161</v>
      </c>
      <c r="G70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91"/>
  <sheetViews>
    <sheetView topLeftCell="A64" zoomScaleNormal="100" workbookViewId="0">
      <selection activeCell="G43" sqref="G43"/>
    </sheetView>
  </sheetViews>
  <sheetFormatPr defaultRowHeight="18" x14ac:dyDescent="0.45"/>
  <cols>
    <col min="1" max="1" width="28.59765625" style="16" customWidth="1"/>
    <col min="2" max="2" width="19" style="4" customWidth="1"/>
    <col min="3" max="3" width="17" style="4" customWidth="1"/>
    <col min="4" max="4" width="17.73046875" style="4" customWidth="1"/>
    <col min="5" max="5" width="20.59765625" style="4" customWidth="1"/>
    <col min="6" max="6" width="15.73046875" style="4" bestFit="1" customWidth="1"/>
    <col min="7" max="7" width="9.1328125" style="4"/>
  </cols>
  <sheetData>
    <row r="1" spans="1:11" ht="15.75" x14ac:dyDescent="0.5">
      <c r="A1" s="17" t="s">
        <v>135</v>
      </c>
      <c r="B1" s="18"/>
      <c r="C1" s="18"/>
      <c r="D1" s="18"/>
      <c r="E1" s="18"/>
      <c r="F1" s="18"/>
    </row>
    <row r="2" spans="1:11" ht="31.5" x14ac:dyDescent="0.45">
      <c r="A2" s="5"/>
      <c r="B2" s="15" t="s">
        <v>83</v>
      </c>
      <c r="C2" s="15" t="s">
        <v>89</v>
      </c>
      <c r="D2" s="15" t="s">
        <v>95</v>
      </c>
      <c r="E2" s="15" t="s">
        <v>92</v>
      </c>
      <c r="F2" s="15" t="s">
        <v>88</v>
      </c>
    </row>
    <row r="3" spans="1:11" ht="14.25" x14ac:dyDescent="0.45">
      <c r="A3" s="5" t="s">
        <v>85</v>
      </c>
      <c r="B3" s="5">
        <v>23</v>
      </c>
      <c r="C3" s="5">
        <v>5</v>
      </c>
      <c r="D3" s="5">
        <v>2</v>
      </c>
      <c r="E3" s="5">
        <v>2</v>
      </c>
      <c r="F3" s="5">
        <v>10</v>
      </c>
    </row>
    <row r="4" spans="1:11" ht="14.25" x14ac:dyDescent="0.45">
      <c r="A4" s="5" t="s">
        <v>101</v>
      </c>
      <c r="B4" s="5">
        <v>9</v>
      </c>
      <c r="C4" s="5">
        <v>28</v>
      </c>
      <c r="D4" s="5">
        <v>10</v>
      </c>
      <c r="E4" s="5">
        <v>7</v>
      </c>
      <c r="F4" s="5">
        <v>49</v>
      </c>
    </row>
    <row r="5" spans="1:11" ht="14.25" x14ac:dyDescent="0.45">
      <c r="A5" s="5" t="s">
        <v>84</v>
      </c>
      <c r="B5" s="5">
        <f>B3+B4</f>
        <v>32</v>
      </c>
      <c r="C5" s="5">
        <f t="shared" ref="C5" si="0">C3+C4</f>
        <v>33</v>
      </c>
      <c r="D5" s="5">
        <f>D3+D4</f>
        <v>12</v>
      </c>
      <c r="E5" s="5">
        <f t="shared" ref="E5:F5" si="1">E3+E4</f>
        <v>9</v>
      </c>
      <c r="F5" s="5">
        <f t="shared" si="1"/>
        <v>59</v>
      </c>
    </row>
    <row r="6" spans="1:11" ht="14.25" x14ac:dyDescent="0.45">
      <c r="A6" s="5" t="s">
        <v>106</v>
      </c>
      <c r="B6" s="18">
        <f>SUM(B3:F3)</f>
        <v>42</v>
      </c>
      <c r="C6" s="18"/>
      <c r="D6" s="18" t="s">
        <v>107</v>
      </c>
      <c r="E6" s="18">
        <f>SUM(B5:F5)</f>
        <v>145</v>
      </c>
      <c r="F6" s="18"/>
    </row>
    <row r="7" spans="1:11" ht="14.25" x14ac:dyDescent="0.45">
      <c r="A7" s="18"/>
      <c r="B7" s="18"/>
      <c r="C7" s="18"/>
      <c r="D7" s="18"/>
      <c r="E7" s="18"/>
      <c r="F7" s="18"/>
    </row>
    <row r="8" spans="1:11" ht="31.5" x14ac:dyDescent="0.45">
      <c r="A8" s="5" t="s">
        <v>98</v>
      </c>
      <c r="B8" s="15" t="s">
        <v>83</v>
      </c>
      <c r="C8" s="15" t="s">
        <v>89</v>
      </c>
      <c r="D8" s="15" t="s">
        <v>95</v>
      </c>
      <c r="E8" s="15" t="s">
        <v>92</v>
      </c>
      <c r="F8" s="15" t="s">
        <v>88</v>
      </c>
    </row>
    <row r="9" spans="1:11" ht="14.25" x14ac:dyDescent="0.45">
      <c r="A9" s="5" t="s">
        <v>85</v>
      </c>
      <c r="B9" s="19">
        <f>B3/B5*100</f>
        <v>71.875</v>
      </c>
      <c r="C9" s="19">
        <f t="shared" ref="C9:F9" si="2">C3/C5*100</f>
        <v>15.151515151515152</v>
      </c>
      <c r="D9" s="19">
        <f t="shared" si="2"/>
        <v>16.666666666666664</v>
      </c>
      <c r="E9" s="19">
        <f t="shared" si="2"/>
        <v>22.222222222222221</v>
      </c>
      <c r="F9" s="19">
        <f t="shared" si="2"/>
        <v>16.949152542372879</v>
      </c>
    </row>
    <row r="10" spans="1:11" ht="14.25" x14ac:dyDescent="0.45">
      <c r="A10" s="5" t="s">
        <v>101</v>
      </c>
      <c r="B10" s="19">
        <f>B4/B5*100</f>
        <v>28.125</v>
      </c>
      <c r="C10" s="19">
        <f t="shared" ref="C10:E10" si="3">C4/C5*100</f>
        <v>84.848484848484844</v>
      </c>
      <c r="D10" s="19">
        <f t="shared" si="3"/>
        <v>83.333333333333343</v>
      </c>
      <c r="E10" s="19">
        <f t="shared" si="3"/>
        <v>77.777777777777786</v>
      </c>
      <c r="F10" s="19">
        <f>F4/F5*100</f>
        <v>83.050847457627114</v>
      </c>
    </row>
    <row r="15" spans="1:11" x14ac:dyDescent="0.45">
      <c r="A15" s="16" t="s">
        <v>105</v>
      </c>
    </row>
    <row r="16" spans="1:11" ht="57" x14ac:dyDescent="0.45">
      <c r="B16" s="6" t="s">
        <v>88</v>
      </c>
      <c r="C16" s="6" t="s">
        <v>87</v>
      </c>
      <c r="D16" s="6" t="s">
        <v>86</v>
      </c>
      <c r="E16" s="6" t="s">
        <v>83</v>
      </c>
      <c r="F16" s="6" t="s">
        <v>90</v>
      </c>
      <c r="G16" s="6" t="s">
        <v>89</v>
      </c>
      <c r="H16" s="7" t="s">
        <v>94</v>
      </c>
      <c r="I16" s="7" t="s">
        <v>91</v>
      </c>
      <c r="J16" s="7" t="s">
        <v>93</v>
      </c>
      <c r="K16" s="7" t="s">
        <v>92</v>
      </c>
    </row>
    <row r="17" spans="1:12" x14ac:dyDescent="0.45">
      <c r="B17" s="4">
        <v>49</v>
      </c>
      <c r="C17" s="4">
        <v>10</v>
      </c>
      <c r="D17" s="4">
        <v>23</v>
      </c>
      <c r="E17" s="4">
        <v>9</v>
      </c>
      <c r="F17" s="4">
        <v>5</v>
      </c>
      <c r="G17" s="4">
        <v>28</v>
      </c>
      <c r="H17" s="4">
        <v>2</v>
      </c>
      <c r="I17" s="4">
        <v>10</v>
      </c>
      <c r="J17" s="4">
        <v>2</v>
      </c>
      <c r="K17" s="4">
        <v>7</v>
      </c>
      <c r="L17">
        <f>SUM(B17:K17)</f>
        <v>145</v>
      </c>
    </row>
    <row r="18" spans="1:12" x14ac:dyDescent="0.45">
      <c r="A18" s="16" t="s">
        <v>98</v>
      </c>
      <c r="B18" s="9">
        <f>B17/L17</f>
        <v>0.33793103448275863</v>
      </c>
      <c r="C18" s="9">
        <f>C17/L17</f>
        <v>6.8965517241379309E-2</v>
      </c>
      <c r="D18" s="9">
        <f>D17/L17</f>
        <v>0.15862068965517243</v>
      </c>
      <c r="E18" s="9">
        <f>E17/L17</f>
        <v>6.2068965517241378E-2</v>
      </c>
      <c r="F18" s="9">
        <f>F17/L17</f>
        <v>3.4482758620689655E-2</v>
      </c>
      <c r="G18" s="9">
        <f>G17/L17</f>
        <v>0.19310344827586207</v>
      </c>
      <c r="H18" s="9">
        <f>H17/L17</f>
        <v>1.3793103448275862E-2</v>
      </c>
      <c r="I18" s="9">
        <f>I17/L17</f>
        <v>6.8965517241379309E-2</v>
      </c>
      <c r="J18" s="9">
        <f>J17/L17</f>
        <v>1.3793103448275862E-2</v>
      </c>
      <c r="K18" s="9">
        <f>K17/L17</f>
        <v>4.8275862068965517E-2</v>
      </c>
    </row>
    <row r="40" spans="1:7" x14ac:dyDescent="0.45">
      <c r="A40" s="16" t="s">
        <v>137</v>
      </c>
    </row>
    <row r="41" spans="1:7" ht="28.5" x14ac:dyDescent="0.45">
      <c r="B41" s="6" t="s">
        <v>86</v>
      </c>
      <c r="C41" s="6" t="s">
        <v>90</v>
      </c>
      <c r="D41" s="7" t="s">
        <v>94</v>
      </c>
      <c r="E41" s="7" t="s">
        <v>93</v>
      </c>
      <c r="F41" s="6" t="s">
        <v>87</v>
      </c>
      <c r="G41"/>
    </row>
    <row r="42" spans="1:7" x14ac:dyDescent="0.45">
      <c r="B42" s="4">
        <v>23</v>
      </c>
      <c r="C42" s="4">
        <v>5</v>
      </c>
      <c r="D42" s="4">
        <v>2</v>
      </c>
      <c r="E42" s="4">
        <v>2</v>
      </c>
      <c r="F42" s="4">
        <v>10</v>
      </c>
      <c r="G42">
        <f>SUM(B42:F42)</f>
        <v>42</v>
      </c>
    </row>
    <row r="43" spans="1:7" x14ac:dyDescent="0.45">
      <c r="A43" s="16" t="s">
        <v>98</v>
      </c>
      <c r="B43" s="9">
        <f>B42/G42</f>
        <v>0.54761904761904767</v>
      </c>
      <c r="C43" s="9">
        <f>C42/G42</f>
        <v>0.11904761904761904</v>
      </c>
      <c r="D43" s="9">
        <f>D42/G42</f>
        <v>4.7619047619047616E-2</v>
      </c>
      <c r="E43" s="9">
        <f>E42/G42</f>
        <v>4.7619047619047616E-2</v>
      </c>
      <c r="F43" s="9">
        <f>F42/G42</f>
        <v>0.23809523809523808</v>
      </c>
      <c r="G43"/>
    </row>
    <row r="44" spans="1:7" ht="14.25" x14ac:dyDescent="0.45">
      <c r="A44" s="4"/>
    </row>
    <row r="45" spans="1:7" ht="14.25" x14ac:dyDescent="0.45">
      <c r="A45" s="4"/>
    </row>
    <row r="46" spans="1:7" ht="14.25" x14ac:dyDescent="0.45">
      <c r="A46"/>
      <c r="B46"/>
      <c r="C46"/>
      <c r="D46"/>
      <c r="E46"/>
      <c r="F46"/>
    </row>
    <row r="47" spans="1:7" ht="14.25" x14ac:dyDescent="0.45">
      <c r="A47"/>
      <c r="B47"/>
      <c r="C47"/>
      <c r="D47"/>
      <c r="E47"/>
      <c r="F47"/>
    </row>
    <row r="48" spans="1:7" ht="15.75" x14ac:dyDescent="0.45">
      <c r="A48" s="4"/>
      <c r="B48" s="1"/>
      <c r="C48" s="1"/>
      <c r="D48" s="1"/>
      <c r="E48" s="1"/>
      <c r="F48" s="1"/>
    </row>
    <row r="49" spans="1:6" ht="14.25" x14ac:dyDescent="0.45">
      <c r="A49" s="4"/>
      <c r="B49" s="13"/>
      <c r="C49" s="13"/>
      <c r="D49" s="13"/>
      <c r="E49" s="13"/>
      <c r="F49" s="13"/>
    </row>
    <row r="50" spans="1:6" ht="14.25" x14ac:dyDescent="0.45">
      <c r="A50" s="4"/>
      <c r="B50" s="13"/>
      <c r="C50" s="13"/>
      <c r="D50" s="13"/>
      <c r="E50" s="13"/>
      <c r="F50" s="13"/>
    </row>
    <row r="91" spans="2:2" x14ac:dyDescent="0.45">
      <c r="B91" s="4" t="e">
        <f>B89-'Cell Counts_5Hz_Score2016'!$A$18:$F$27+'HPC-projecting Cell Cake_11ms'!A11B73</f>
        <v>#VALUE!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91"/>
  <sheetViews>
    <sheetView topLeftCell="A37" zoomScale="80" zoomScaleNormal="80" workbookViewId="0">
      <selection activeCell="F42" sqref="F42"/>
    </sheetView>
  </sheetViews>
  <sheetFormatPr defaultRowHeight="18" x14ac:dyDescent="0.45"/>
  <cols>
    <col min="1" max="1" width="28.59765625" style="16" customWidth="1"/>
    <col min="2" max="2" width="19" style="4" customWidth="1"/>
    <col min="3" max="3" width="17" style="4" customWidth="1"/>
    <col min="4" max="4" width="17.73046875" style="4" customWidth="1"/>
    <col min="5" max="5" width="20.59765625" style="4" customWidth="1"/>
    <col min="6" max="6" width="15.73046875" style="4" bestFit="1" customWidth="1"/>
    <col min="7" max="7" width="9.1328125" style="4"/>
  </cols>
  <sheetData>
    <row r="1" spans="1:11" ht="15.75" x14ac:dyDescent="0.5">
      <c r="A1" s="17" t="s">
        <v>136</v>
      </c>
      <c r="B1" s="18"/>
      <c r="C1" s="18"/>
      <c r="D1" s="18"/>
      <c r="E1" s="18"/>
      <c r="F1" s="18"/>
    </row>
    <row r="2" spans="1:11" ht="31.5" x14ac:dyDescent="0.45">
      <c r="A2" s="5"/>
      <c r="B2" s="15" t="s">
        <v>83</v>
      </c>
      <c r="C2" s="15" t="s">
        <v>89</v>
      </c>
      <c r="D2" s="15" t="s">
        <v>95</v>
      </c>
      <c r="E2" s="15" t="s">
        <v>92</v>
      </c>
      <c r="F2" s="15" t="s">
        <v>88</v>
      </c>
    </row>
    <row r="3" spans="1:11" ht="14.25" x14ac:dyDescent="0.45">
      <c r="A3" s="5" t="s">
        <v>85</v>
      </c>
      <c r="B3" s="5">
        <v>18</v>
      </c>
      <c r="C3" s="5">
        <v>4</v>
      </c>
      <c r="D3" s="5">
        <v>1</v>
      </c>
      <c r="E3" s="5">
        <v>2</v>
      </c>
      <c r="F3" s="5">
        <v>4</v>
      </c>
    </row>
    <row r="4" spans="1:11" ht="14.25" x14ac:dyDescent="0.45">
      <c r="A4" s="5" t="s">
        <v>101</v>
      </c>
      <c r="B4" s="5">
        <v>7</v>
      </c>
      <c r="C4" s="5">
        <v>19</v>
      </c>
      <c r="D4" s="5">
        <v>10</v>
      </c>
      <c r="E4" s="5">
        <v>7</v>
      </c>
      <c r="F4" s="5">
        <v>45</v>
      </c>
    </row>
    <row r="5" spans="1:11" ht="14.25" x14ac:dyDescent="0.45">
      <c r="A5" s="5" t="s">
        <v>84</v>
      </c>
      <c r="B5" s="5">
        <f>B3+B4</f>
        <v>25</v>
      </c>
      <c r="C5" s="5">
        <f t="shared" ref="C5" si="0">C3+C4</f>
        <v>23</v>
      </c>
      <c r="D5" s="5">
        <f>D3+D4</f>
        <v>11</v>
      </c>
      <c r="E5" s="5">
        <f t="shared" ref="E5:F5" si="1">E3+E4</f>
        <v>9</v>
      </c>
      <c r="F5" s="5">
        <f t="shared" si="1"/>
        <v>49</v>
      </c>
    </row>
    <row r="6" spans="1:11" ht="14.25" x14ac:dyDescent="0.45">
      <c r="A6" s="5" t="s">
        <v>106</v>
      </c>
      <c r="B6" s="18">
        <f>SUM(B3:F3)</f>
        <v>29</v>
      </c>
      <c r="C6" s="18"/>
      <c r="D6" s="18" t="s">
        <v>107</v>
      </c>
      <c r="E6" s="18">
        <f>SUM(B5:F5)</f>
        <v>117</v>
      </c>
      <c r="F6" s="18"/>
    </row>
    <row r="7" spans="1:11" ht="14.25" x14ac:dyDescent="0.45">
      <c r="A7" s="18"/>
      <c r="B7" s="18"/>
      <c r="C7" s="18"/>
      <c r="D7" s="18"/>
      <c r="E7" s="18"/>
      <c r="F7" s="18"/>
    </row>
    <row r="8" spans="1:11" ht="31.5" x14ac:dyDescent="0.45">
      <c r="A8" s="5" t="s">
        <v>98</v>
      </c>
      <c r="B8" s="15" t="s">
        <v>83</v>
      </c>
      <c r="C8" s="15" t="s">
        <v>89</v>
      </c>
      <c r="D8" s="15" t="s">
        <v>95</v>
      </c>
      <c r="E8" s="15" t="s">
        <v>92</v>
      </c>
      <c r="F8" s="15" t="s">
        <v>88</v>
      </c>
    </row>
    <row r="9" spans="1:11" ht="14.25" x14ac:dyDescent="0.45">
      <c r="A9" s="5" t="s">
        <v>85</v>
      </c>
      <c r="B9" s="19">
        <f>B3/B5*100</f>
        <v>72</v>
      </c>
      <c r="C9" s="19">
        <f t="shared" ref="C9:F9" si="2">C3/C5*100</f>
        <v>17.391304347826086</v>
      </c>
      <c r="D9" s="19">
        <f t="shared" si="2"/>
        <v>9.0909090909090917</v>
      </c>
      <c r="E9" s="19">
        <f t="shared" si="2"/>
        <v>22.222222222222221</v>
      </c>
      <c r="F9" s="19">
        <f t="shared" si="2"/>
        <v>8.1632653061224492</v>
      </c>
    </row>
    <row r="10" spans="1:11" ht="14.25" x14ac:dyDescent="0.45">
      <c r="A10" s="5" t="s">
        <v>101</v>
      </c>
      <c r="B10" s="19">
        <f>B4/B5*100</f>
        <v>28.000000000000004</v>
      </c>
      <c r="C10" s="19">
        <f t="shared" ref="C10:E10" si="3">C4/C5*100</f>
        <v>82.608695652173907</v>
      </c>
      <c r="D10" s="19">
        <f t="shared" si="3"/>
        <v>90.909090909090907</v>
      </c>
      <c r="E10" s="19">
        <f t="shared" si="3"/>
        <v>77.777777777777786</v>
      </c>
      <c r="F10" s="19">
        <f>F4/F5*100</f>
        <v>91.83673469387756</v>
      </c>
    </row>
    <row r="15" spans="1:11" x14ac:dyDescent="0.45">
      <c r="A15" s="16" t="s">
        <v>105</v>
      </c>
    </row>
    <row r="16" spans="1:11" ht="57" x14ac:dyDescent="0.45">
      <c r="B16" s="6" t="s">
        <v>88</v>
      </c>
      <c r="C16" s="6" t="s">
        <v>87</v>
      </c>
      <c r="D16" s="6" t="s">
        <v>86</v>
      </c>
      <c r="E16" s="6" t="s">
        <v>83</v>
      </c>
      <c r="F16" s="6" t="s">
        <v>90</v>
      </c>
      <c r="G16" s="6" t="s">
        <v>89</v>
      </c>
      <c r="H16" s="7" t="s">
        <v>94</v>
      </c>
      <c r="I16" s="7" t="s">
        <v>91</v>
      </c>
      <c r="J16" s="7" t="s">
        <v>93</v>
      </c>
      <c r="K16" s="7" t="s">
        <v>92</v>
      </c>
    </row>
    <row r="17" spans="1:12" x14ac:dyDescent="0.45">
      <c r="B17" s="4">
        <v>45</v>
      </c>
      <c r="C17" s="4">
        <v>4</v>
      </c>
      <c r="D17" s="4">
        <v>18</v>
      </c>
      <c r="E17" s="4">
        <v>7</v>
      </c>
      <c r="F17" s="4">
        <v>4</v>
      </c>
      <c r="G17" s="4">
        <v>19</v>
      </c>
      <c r="H17" s="4">
        <v>1</v>
      </c>
      <c r="I17" s="4">
        <v>10</v>
      </c>
      <c r="J17" s="4">
        <v>2</v>
      </c>
      <c r="K17" s="4">
        <v>7</v>
      </c>
      <c r="L17">
        <f>SUM(B17:K17)</f>
        <v>117</v>
      </c>
    </row>
    <row r="18" spans="1:12" x14ac:dyDescent="0.45">
      <c r="A18" s="16" t="s">
        <v>98</v>
      </c>
      <c r="B18" s="9">
        <f>B17/L17</f>
        <v>0.38461538461538464</v>
      </c>
      <c r="C18" s="9">
        <f>C17/L17</f>
        <v>3.4188034188034191E-2</v>
      </c>
      <c r="D18" s="9">
        <f>D17/L17</f>
        <v>0.15384615384615385</v>
      </c>
      <c r="E18" s="9">
        <f>E17/L17</f>
        <v>5.9829059829059832E-2</v>
      </c>
      <c r="F18" s="9">
        <f>F17/L17</f>
        <v>3.4188034188034191E-2</v>
      </c>
      <c r="G18" s="9">
        <f>G17/L17</f>
        <v>0.1623931623931624</v>
      </c>
      <c r="H18" s="9">
        <f>H17/L17</f>
        <v>8.5470085470085479E-3</v>
      </c>
      <c r="I18" s="9">
        <f>I17/L17</f>
        <v>8.5470085470085472E-2</v>
      </c>
      <c r="J18" s="9">
        <f>J17/L17</f>
        <v>1.7094017094017096E-2</v>
      </c>
      <c r="K18" s="9">
        <f>K17/L17</f>
        <v>5.9829059829059832E-2</v>
      </c>
    </row>
    <row r="40" spans="1:7" x14ac:dyDescent="0.45">
      <c r="A40" s="16" t="s">
        <v>138</v>
      </c>
    </row>
    <row r="41" spans="1:7" ht="28.5" x14ac:dyDescent="0.45">
      <c r="B41" s="6" t="s">
        <v>86</v>
      </c>
      <c r="C41" s="6" t="s">
        <v>90</v>
      </c>
      <c r="D41" s="7" t="s">
        <v>94</v>
      </c>
      <c r="E41" s="7" t="s">
        <v>93</v>
      </c>
      <c r="F41" s="6" t="s">
        <v>87</v>
      </c>
      <c r="G41"/>
    </row>
    <row r="42" spans="1:7" x14ac:dyDescent="0.45">
      <c r="B42" s="4">
        <v>18</v>
      </c>
      <c r="C42" s="4">
        <v>4</v>
      </c>
      <c r="D42" s="4">
        <v>1</v>
      </c>
      <c r="E42" s="4">
        <v>2</v>
      </c>
      <c r="F42" s="4">
        <v>4</v>
      </c>
      <c r="G42">
        <f>SUM(B42:F42)</f>
        <v>29</v>
      </c>
    </row>
    <row r="43" spans="1:7" x14ac:dyDescent="0.45">
      <c r="A43" s="16" t="s">
        <v>98</v>
      </c>
      <c r="B43" s="9">
        <f>B42/G42</f>
        <v>0.62068965517241381</v>
      </c>
      <c r="C43" s="9">
        <f>C42/G42</f>
        <v>0.13793103448275862</v>
      </c>
      <c r="D43" s="9">
        <f>D42/G42</f>
        <v>3.4482758620689655E-2</v>
      </c>
      <c r="E43" s="9">
        <f>E42/G42</f>
        <v>6.8965517241379309E-2</v>
      </c>
      <c r="F43" s="9">
        <f>F42/G42</f>
        <v>0.13793103448275862</v>
      </c>
      <c r="G43"/>
    </row>
    <row r="44" spans="1:7" ht="14.25" x14ac:dyDescent="0.45">
      <c r="A44" s="4"/>
    </row>
    <row r="45" spans="1:7" ht="14.25" x14ac:dyDescent="0.45">
      <c r="A45" s="4"/>
    </row>
    <row r="46" spans="1:7" ht="14.25" x14ac:dyDescent="0.45">
      <c r="A46"/>
      <c r="B46"/>
      <c r="C46"/>
      <c r="D46"/>
      <c r="E46"/>
      <c r="F46"/>
    </row>
    <row r="47" spans="1:7" ht="14.25" x14ac:dyDescent="0.45">
      <c r="A47"/>
      <c r="B47"/>
      <c r="C47"/>
      <c r="D47"/>
      <c r="E47"/>
      <c r="F47"/>
    </row>
    <row r="48" spans="1:7" ht="15.75" x14ac:dyDescent="0.45">
      <c r="A48" s="4"/>
      <c r="B48" s="1"/>
      <c r="C48" s="1"/>
      <c r="D48" s="1"/>
      <c r="E48" s="1"/>
      <c r="F48" s="1"/>
    </row>
    <row r="49" spans="1:6" ht="14.25" x14ac:dyDescent="0.45">
      <c r="A49" s="4"/>
      <c r="B49" s="13"/>
      <c r="C49" s="13"/>
      <c r="D49" s="13"/>
      <c r="E49" s="13"/>
      <c r="F49" s="13"/>
    </row>
    <row r="50" spans="1:6" ht="14.25" x14ac:dyDescent="0.45">
      <c r="A50" s="4"/>
      <c r="B50" s="13"/>
      <c r="C50" s="13"/>
      <c r="D50" s="13"/>
      <c r="E50" s="13"/>
      <c r="F50" s="13"/>
    </row>
    <row r="91" spans="2:2" x14ac:dyDescent="0.45">
      <c r="B91" s="4" t="e">
        <f>B89-'Cell Counts_5Hz_Score2016'!$A$18:$F$27+'HPC-projecting Cell Cake_10ms'!A11B73</f>
        <v>#VALUE!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07"/>
  <sheetViews>
    <sheetView topLeftCell="A52" workbookViewId="0">
      <selection activeCell="M29" sqref="M29"/>
    </sheetView>
  </sheetViews>
  <sheetFormatPr defaultRowHeight="18" x14ac:dyDescent="0.45"/>
  <cols>
    <col min="1" max="1" width="28.59765625" style="16" customWidth="1"/>
    <col min="2" max="2" width="19" style="4" customWidth="1"/>
    <col min="3" max="3" width="17" style="4" customWidth="1"/>
    <col min="4" max="4" width="17.73046875" style="4" customWidth="1"/>
    <col min="5" max="5" width="20.59765625" style="4" customWidth="1"/>
    <col min="6" max="6" width="15.73046875" style="4" bestFit="1" customWidth="1"/>
    <col min="7" max="7" width="9.1328125" style="4"/>
  </cols>
  <sheetData>
    <row r="1" spans="1:12" ht="31.5" x14ac:dyDescent="0.45">
      <c r="A1" s="15" t="s">
        <v>147</v>
      </c>
      <c r="B1" s="18"/>
      <c r="C1" s="18"/>
      <c r="D1" s="18"/>
      <c r="E1" s="18"/>
      <c r="F1" s="18"/>
      <c r="G1"/>
    </row>
    <row r="2" spans="1:12" ht="31.5" x14ac:dyDescent="0.45">
      <c r="A2" s="5"/>
      <c r="B2" s="15" t="s">
        <v>83</v>
      </c>
      <c r="C2" s="15" t="s">
        <v>89</v>
      </c>
      <c r="D2" s="15" t="s">
        <v>95</v>
      </c>
      <c r="E2" s="15" t="s">
        <v>92</v>
      </c>
      <c r="F2" s="15" t="s">
        <v>88</v>
      </c>
      <c r="G2" s="15" t="s">
        <v>76</v>
      </c>
    </row>
    <row r="3" spans="1:12" ht="14.25" x14ac:dyDescent="0.45">
      <c r="A3" s="4" t="s">
        <v>113</v>
      </c>
      <c r="B3" s="4">
        <v>13</v>
      </c>
      <c r="C3" s="4">
        <v>1</v>
      </c>
      <c r="D3" s="4">
        <v>0</v>
      </c>
      <c r="E3" s="4">
        <v>0</v>
      </c>
      <c r="F3" s="4">
        <v>2</v>
      </c>
      <c r="G3">
        <f>SUM(B3:F3)</f>
        <v>16</v>
      </c>
    </row>
    <row r="4" spans="1:12" ht="14.25" x14ac:dyDescent="0.45">
      <c r="A4" s="4" t="s">
        <v>112</v>
      </c>
      <c r="B4" s="4">
        <v>5</v>
      </c>
      <c r="C4" s="4">
        <v>1</v>
      </c>
      <c r="D4" s="4">
        <v>0</v>
      </c>
      <c r="E4" s="4">
        <v>0</v>
      </c>
      <c r="F4" s="4">
        <v>1</v>
      </c>
      <c r="G4">
        <f t="shared" ref="G4:G10" si="0">SUM(B4:F4)</f>
        <v>7</v>
      </c>
    </row>
    <row r="5" spans="1:12" ht="14.25" x14ac:dyDescent="0.45">
      <c r="A5" s="5" t="s">
        <v>114</v>
      </c>
      <c r="B5" s="5">
        <v>18</v>
      </c>
      <c r="C5" s="5">
        <v>2</v>
      </c>
      <c r="D5" s="5">
        <v>0</v>
      </c>
      <c r="E5" s="5">
        <v>0</v>
      </c>
      <c r="F5" s="5">
        <v>3</v>
      </c>
      <c r="G5">
        <f t="shared" si="0"/>
        <v>23</v>
      </c>
    </row>
    <row r="6" spans="1:12" ht="14.25" x14ac:dyDescent="0.45">
      <c r="A6" s="5"/>
      <c r="B6" s="5"/>
      <c r="C6" s="5"/>
      <c r="D6" s="5"/>
      <c r="E6" s="5"/>
      <c r="F6" s="5"/>
      <c r="G6"/>
    </row>
    <row r="7" spans="1:12" ht="15.75" x14ac:dyDescent="0.45">
      <c r="A7" s="21" t="s">
        <v>115</v>
      </c>
      <c r="B7" s="18"/>
      <c r="C7" s="18"/>
      <c r="D7" s="18"/>
      <c r="E7" s="18"/>
      <c r="F7" s="18"/>
      <c r="G7"/>
    </row>
    <row r="8" spans="1:12" ht="31.5" x14ac:dyDescent="0.45">
      <c r="A8" s="5"/>
      <c r="B8" s="15" t="s">
        <v>83</v>
      </c>
      <c r="C8" s="15" t="s">
        <v>89</v>
      </c>
      <c r="D8" s="15" t="s">
        <v>95</v>
      </c>
      <c r="E8" s="15" t="s">
        <v>92</v>
      </c>
      <c r="F8" s="15" t="s">
        <v>88</v>
      </c>
      <c r="G8" s="15" t="s">
        <v>76</v>
      </c>
    </row>
    <row r="9" spans="1:12" ht="14.25" x14ac:dyDescent="0.45">
      <c r="A9" s="4" t="s">
        <v>113</v>
      </c>
      <c r="B9" s="4">
        <v>16</v>
      </c>
      <c r="C9" s="4">
        <v>2</v>
      </c>
      <c r="D9" s="4">
        <v>0</v>
      </c>
      <c r="E9" s="4">
        <v>1</v>
      </c>
      <c r="F9" s="4">
        <v>4</v>
      </c>
      <c r="G9">
        <f t="shared" si="0"/>
        <v>23</v>
      </c>
    </row>
    <row r="10" spans="1:12" ht="14.25" x14ac:dyDescent="0.45">
      <c r="A10" s="4" t="s">
        <v>112</v>
      </c>
      <c r="B10" s="4">
        <v>8</v>
      </c>
      <c r="C10" s="4">
        <v>3</v>
      </c>
      <c r="D10" s="4">
        <v>0</v>
      </c>
      <c r="E10" s="4">
        <v>1</v>
      </c>
      <c r="F10" s="4">
        <v>4</v>
      </c>
      <c r="G10">
        <f t="shared" si="0"/>
        <v>16</v>
      </c>
    </row>
    <row r="11" spans="1:12" ht="14.25" x14ac:dyDescent="0.45">
      <c r="A11" s="5" t="s">
        <v>114</v>
      </c>
      <c r="B11" s="5">
        <v>24</v>
      </c>
      <c r="C11" s="5">
        <v>5</v>
      </c>
      <c r="D11" s="5">
        <v>0</v>
      </c>
      <c r="E11" s="5">
        <v>2</v>
      </c>
      <c r="F11" s="5">
        <v>8</v>
      </c>
      <c r="G11">
        <f>SUM(B11:F11)</f>
        <v>39</v>
      </c>
    </row>
    <row r="12" spans="1:12" ht="14.25" x14ac:dyDescent="0.45">
      <c r="A12" s="5"/>
      <c r="B12" s="5"/>
      <c r="C12" s="5"/>
      <c r="D12" s="5"/>
      <c r="E12" s="5"/>
      <c r="F12" s="5"/>
      <c r="G12"/>
    </row>
    <row r="14" spans="1:12" ht="57" x14ac:dyDescent="0.45">
      <c r="A14" s="22" t="s">
        <v>117</v>
      </c>
      <c r="B14" s="6" t="s">
        <v>88</v>
      </c>
      <c r="C14" s="6" t="s">
        <v>87</v>
      </c>
      <c r="D14" s="6" t="s">
        <v>86</v>
      </c>
      <c r="E14" s="6" t="s">
        <v>90</v>
      </c>
      <c r="F14" s="6" t="s">
        <v>83</v>
      </c>
      <c r="G14" s="6" t="s">
        <v>89</v>
      </c>
      <c r="H14" s="7" t="s">
        <v>94</v>
      </c>
      <c r="I14" s="7" t="s">
        <v>91</v>
      </c>
      <c r="J14" s="7" t="s">
        <v>93</v>
      </c>
      <c r="K14" s="7" t="s">
        <v>92</v>
      </c>
    </row>
    <row r="15" spans="1:12" x14ac:dyDescent="0.45">
      <c r="B15" s="4">
        <f>F11-F5</f>
        <v>5</v>
      </c>
      <c r="C15" s="4">
        <v>3</v>
      </c>
      <c r="D15" s="4">
        <v>18</v>
      </c>
      <c r="E15" s="4">
        <v>2</v>
      </c>
      <c r="F15" s="4">
        <f>B11-B5</f>
        <v>6</v>
      </c>
      <c r="G15" s="4">
        <f>C11-C5</f>
        <v>3</v>
      </c>
      <c r="H15" s="4">
        <v>0</v>
      </c>
      <c r="I15" s="4">
        <v>0</v>
      </c>
      <c r="J15" s="4">
        <v>0</v>
      </c>
      <c r="K15" s="4">
        <v>2</v>
      </c>
      <c r="L15">
        <f>SUM(B15:K15)</f>
        <v>39</v>
      </c>
    </row>
    <row r="16" spans="1:12" x14ac:dyDescent="0.45">
      <c r="A16" s="16" t="s">
        <v>98</v>
      </c>
      <c r="B16" s="9">
        <f>B15/L15</f>
        <v>0.12820512820512819</v>
      </c>
      <c r="C16" s="9">
        <f>C15/L15</f>
        <v>7.6923076923076927E-2</v>
      </c>
      <c r="D16" s="9">
        <f>D15/L15</f>
        <v>0.46153846153846156</v>
      </c>
      <c r="E16" s="9">
        <f>E15/L15</f>
        <v>5.128205128205128E-2</v>
      </c>
      <c r="F16" s="9">
        <f>F15/L15</f>
        <v>0.15384615384615385</v>
      </c>
      <c r="G16" s="9">
        <f>G15/L15</f>
        <v>7.6923076923076927E-2</v>
      </c>
      <c r="H16" s="9">
        <f>H15/L15</f>
        <v>0</v>
      </c>
      <c r="I16" s="9">
        <f>I15/L15</f>
        <v>0</v>
      </c>
      <c r="J16" s="9">
        <f>J15/L15</f>
        <v>0</v>
      </c>
      <c r="K16" s="9">
        <f>K15/L15</f>
        <v>5.128205128205128E-2</v>
      </c>
    </row>
    <row r="37" spans="1:12" ht="36" x14ac:dyDescent="0.45">
      <c r="A37" s="22" t="s">
        <v>118</v>
      </c>
      <c r="B37" s="6" t="s">
        <v>86</v>
      </c>
      <c r="C37" s="6" t="s">
        <v>90</v>
      </c>
      <c r="D37" s="7" t="s">
        <v>94</v>
      </c>
      <c r="E37" s="7" t="s">
        <v>93</v>
      </c>
      <c r="F37" s="6" t="s">
        <v>87</v>
      </c>
      <c r="G37"/>
    </row>
    <row r="38" spans="1:12" x14ac:dyDescent="0.45">
      <c r="B38" s="5">
        <v>18</v>
      </c>
      <c r="C38" s="5">
        <v>2</v>
      </c>
      <c r="D38" s="5">
        <v>0</v>
      </c>
      <c r="E38" s="5">
        <v>0</v>
      </c>
      <c r="F38" s="5">
        <v>3</v>
      </c>
      <c r="G38">
        <f t="shared" ref="G38" si="1">SUM(B38:F38)</f>
        <v>23</v>
      </c>
    </row>
    <row r="39" spans="1:12" x14ac:dyDescent="0.45">
      <c r="A39" s="16" t="s">
        <v>98</v>
      </c>
      <c r="B39" s="9">
        <f>B38/G38</f>
        <v>0.78260869565217395</v>
      </c>
      <c r="C39" s="9">
        <f>C38/G38</f>
        <v>8.6956521739130432E-2</v>
      </c>
      <c r="D39" s="9">
        <f>D38/G38</f>
        <v>0</v>
      </c>
      <c r="E39" s="9">
        <f>E38/G38</f>
        <v>0</v>
      </c>
      <c r="F39" s="9">
        <f>F38/G38</f>
        <v>0.13043478260869565</v>
      </c>
      <c r="G39"/>
    </row>
    <row r="40" spans="1:12" ht="14.25" x14ac:dyDescent="0.45">
      <c r="A40" s="4"/>
    </row>
    <row r="41" spans="1:12" ht="14.25" x14ac:dyDescent="0.45">
      <c r="A41" s="4"/>
    </row>
    <row r="42" spans="1:12" ht="14.25" x14ac:dyDescent="0.45">
      <c r="A42"/>
      <c r="B42"/>
      <c r="C42"/>
      <c r="D42"/>
      <c r="E42"/>
      <c r="F42"/>
    </row>
    <row r="43" spans="1:12" ht="14.25" x14ac:dyDescent="0.45">
      <c r="A43"/>
      <c r="B43"/>
      <c r="C43"/>
      <c r="D43"/>
      <c r="E43"/>
      <c r="F43"/>
    </row>
    <row r="44" spans="1:12" ht="15.75" x14ac:dyDescent="0.45">
      <c r="A44" s="4"/>
      <c r="B44" s="1"/>
      <c r="C44" s="1"/>
      <c r="D44" s="1"/>
      <c r="E44" s="1"/>
      <c r="F44" s="1"/>
    </row>
    <row r="45" spans="1:12" s="4" customFormat="1" ht="14.25" x14ac:dyDescent="0.45">
      <c r="B45" s="13"/>
      <c r="C45" s="13"/>
      <c r="D45" s="13"/>
      <c r="E45" s="13"/>
      <c r="F45" s="13"/>
      <c r="H45"/>
      <c r="I45"/>
      <c r="J45"/>
      <c r="K45"/>
      <c r="L45"/>
    </row>
    <row r="46" spans="1:12" s="4" customFormat="1" ht="14.25" x14ac:dyDescent="0.45">
      <c r="B46" s="13"/>
      <c r="C46" s="13"/>
      <c r="D46" s="13"/>
      <c r="E46" s="13"/>
      <c r="F46" s="13"/>
      <c r="H46"/>
      <c r="I46"/>
      <c r="J46"/>
      <c r="K46"/>
      <c r="L46"/>
    </row>
    <row r="62" spans="1:7" ht="31.5" x14ac:dyDescent="0.45">
      <c r="A62" s="15" t="s">
        <v>148</v>
      </c>
      <c r="B62" s="18"/>
      <c r="C62" s="18"/>
      <c r="D62" s="18"/>
      <c r="E62" s="18"/>
      <c r="F62" s="18"/>
      <c r="G62"/>
    </row>
    <row r="63" spans="1:7" ht="31.5" x14ac:dyDescent="0.45">
      <c r="A63" s="5"/>
      <c r="B63" s="15" t="s">
        <v>83</v>
      </c>
      <c r="C63" s="15" t="s">
        <v>89</v>
      </c>
      <c r="D63" s="15" t="s">
        <v>95</v>
      </c>
      <c r="E63" s="15" t="s">
        <v>92</v>
      </c>
      <c r="F63" s="15" t="s">
        <v>88</v>
      </c>
      <c r="G63" s="15" t="s">
        <v>76</v>
      </c>
    </row>
    <row r="64" spans="1:7" ht="14.25" x14ac:dyDescent="0.45">
      <c r="A64" s="4" t="s">
        <v>113</v>
      </c>
      <c r="B64" s="4">
        <v>13</v>
      </c>
      <c r="C64" s="4">
        <v>2</v>
      </c>
      <c r="D64" s="4">
        <v>0</v>
      </c>
      <c r="E64" s="4">
        <v>0</v>
      </c>
      <c r="F64" s="4">
        <v>4</v>
      </c>
      <c r="G64" s="4">
        <f>SUM(B64:F64)</f>
        <v>19</v>
      </c>
    </row>
    <row r="65" spans="1:12" ht="14.25" x14ac:dyDescent="0.45">
      <c r="A65" s="4" t="s">
        <v>112</v>
      </c>
      <c r="B65" s="4">
        <v>5</v>
      </c>
      <c r="C65" s="4">
        <v>1</v>
      </c>
      <c r="D65" s="4">
        <v>0</v>
      </c>
      <c r="E65" s="4">
        <v>0</v>
      </c>
      <c r="F65" s="4">
        <v>1</v>
      </c>
      <c r="G65" s="4">
        <f t="shared" ref="G65" si="2">SUM(B65:F65)</f>
        <v>7</v>
      </c>
    </row>
    <row r="66" spans="1:12" ht="14.25" x14ac:dyDescent="0.45">
      <c r="A66" s="5" t="s">
        <v>114</v>
      </c>
      <c r="B66" s="5">
        <f>B64+B65</f>
        <v>18</v>
      </c>
      <c r="C66" s="5">
        <f t="shared" ref="C66:F66" si="3">C64+C65</f>
        <v>3</v>
      </c>
      <c r="D66" s="5">
        <f t="shared" si="3"/>
        <v>0</v>
      </c>
      <c r="E66" s="5">
        <f t="shared" si="3"/>
        <v>0</v>
      </c>
      <c r="F66" s="5">
        <f t="shared" si="3"/>
        <v>5</v>
      </c>
      <c r="G66" s="5">
        <f>G64+G65</f>
        <v>26</v>
      </c>
    </row>
    <row r="67" spans="1:12" ht="14.25" x14ac:dyDescent="0.45">
      <c r="A67" s="5"/>
      <c r="B67" s="5"/>
      <c r="C67" s="5"/>
      <c r="D67" s="5"/>
      <c r="E67" s="5"/>
      <c r="F67" s="5"/>
      <c r="G67"/>
    </row>
    <row r="68" spans="1:12" ht="15.75" x14ac:dyDescent="0.45">
      <c r="A68" s="21" t="s">
        <v>115</v>
      </c>
      <c r="B68" s="18"/>
      <c r="C68" s="18"/>
      <c r="D68" s="18"/>
      <c r="E68" s="18"/>
      <c r="F68" s="18"/>
      <c r="G68"/>
    </row>
    <row r="69" spans="1:12" ht="31.5" x14ac:dyDescent="0.45">
      <c r="A69" s="5"/>
      <c r="B69" s="15" t="s">
        <v>83</v>
      </c>
      <c r="C69" s="15" t="s">
        <v>89</v>
      </c>
      <c r="D69" s="15" t="s">
        <v>95</v>
      </c>
      <c r="E69" s="15" t="s">
        <v>92</v>
      </c>
      <c r="F69" s="15" t="s">
        <v>88</v>
      </c>
      <c r="G69" s="15" t="s">
        <v>76</v>
      </c>
    </row>
    <row r="70" spans="1:12" ht="14.25" x14ac:dyDescent="0.45">
      <c r="A70" s="4" t="s">
        <v>113</v>
      </c>
      <c r="B70" s="4">
        <v>18</v>
      </c>
      <c r="C70" s="4">
        <v>3</v>
      </c>
      <c r="D70" s="4">
        <v>0</v>
      </c>
      <c r="E70" s="4">
        <v>1</v>
      </c>
      <c r="F70" s="4">
        <v>9</v>
      </c>
      <c r="G70">
        <f t="shared" ref="G70" si="4">SUM(B70:F70)</f>
        <v>31</v>
      </c>
    </row>
    <row r="71" spans="1:12" ht="14.25" x14ac:dyDescent="0.45">
      <c r="A71" s="4" t="s">
        <v>112</v>
      </c>
      <c r="B71" s="4">
        <v>8</v>
      </c>
      <c r="C71" s="4">
        <v>3</v>
      </c>
      <c r="D71" s="4">
        <v>0</v>
      </c>
      <c r="E71" s="4">
        <v>1</v>
      </c>
      <c r="F71" s="4">
        <v>4</v>
      </c>
      <c r="G71">
        <f>SUM(B71:F71)</f>
        <v>16</v>
      </c>
    </row>
    <row r="72" spans="1:12" ht="14.25" x14ac:dyDescent="0.45">
      <c r="A72" s="5" t="s">
        <v>114</v>
      </c>
      <c r="B72" s="5">
        <f>B70+B71</f>
        <v>26</v>
      </c>
      <c r="C72" s="5">
        <f t="shared" ref="C72:F72" si="5">C70+C71</f>
        <v>6</v>
      </c>
      <c r="D72" s="5">
        <f t="shared" si="5"/>
        <v>0</v>
      </c>
      <c r="E72" s="5">
        <f t="shared" si="5"/>
        <v>2</v>
      </c>
      <c r="F72" s="5">
        <f t="shared" si="5"/>
        <v>13</v>
      </c>
      <c r="G72">
        <f>SUM(B72:F72)</f>
        <v>47</v>
      </c>
    </row>
    <row r="73" spans="1:12" ht="14.25" x14ac:dyDescent="0.45">
      <c r="A73" s="5"/>
      <c r="B73" s="5"/>
      <c r="C73" s="5"/>
      <c r="D73" s="5"/>
      <c r="E73" s="5"/>
      <c r="F73" s="5"/>
      <c r="G73"/>
    </row>
    <row r="75" spans="1:12" ht="57" x14ac:dyDescent="0.45">
      <c r="A75" s="22" t="s">
        <v>117</v>
      </c>
      <c r="B75" s="6" t="s">
        <v>88</v>
      </c>
      <c r="C75" s="6" t="s">
        <v>87</v>
      </c>
      <c r="D75" s="6" t="s">
        <v>86</v>
      </c>
      <c r="E75" s="6" t="s">
        <v>90</v>
      </c>
      <c r="F75" s="6" t="s">
        <v>83</v>
      </c>
      <c r="G75" s="6" t="s">
        <v>89</v>
      </c>
      <c r="H75" s="7" t="s">
        <v>94</v>
      </c>
      <c r="I75" s="7" t="s">
        <v>91</v>
      </c>
      <c r="J75" s="7" t="s">
        <v>93</v>
      </c>
      <c r="K75" s="7" t="s">
        <v>92</v>
      </c>
    </row>
    <row r="76" spans="1:12" x14ac:dyDescent="0.45">
      <c r="B76" s="4">
        <f>F72-F66</f>
        <v>8</v>
      </c>
      <c r="C76" s="4">
        <v>5</v>
      </c>
      <c r="D76" s="4">
        <v>18</v>
      </c>
      <c r="E76" s="4">
        <v>3</v>
      </c>
      <c r="F76" s="4">
        <f>B72-B66</f>
        <v>8</v>
      </c>
      <c r="G76" s="4">
        <f>C72-C66</f>
        <v>3</v>
      </c>
      <c r="H76" s="4">
        <v>0</v>
      </c>
      <c r="I76" s="4">
        <v>0</v>
      </c>
      <c r="J76" s="4">
        <v>0</v>
      </c>
      <c r="K76" s="4">
        <v>2</v>
      </c>
      <c r="L76">
        <f>SUM(B76:K76)</f>
        <v>47</v>
      </c>
    </row>
    <row r="77" spans="1:12" x14ac:dyDescent="0.45">
      <c r="A77" s="16" t="s">
        <v>98</v>
      </c>
      <c r="B77" s="9">
        <f>B76/L76</f>
        <v>0.1702127659574468</v>
      </c>
      <c r="C77" s="9">
        <f>C76/L76</f>
        <v>0.10638297872340426</v>
      </c>
      <c r="D77" s="9">
        <f>D76/L76</f>
        <v>0.38297872340425532</v>
      </c>
      <c r="E77" s="9">
        <f>E76/L76</f>
        <v>6.3829787234042548E-2</v>
      </c>
      <c r="F77" s="9">
        <f>F76/L76</f>
        <v>0.1702127659574468</v>
      </c>
      <c r="G77" s="9">
        <f>G76/L76</f>
        <v>6.3829787234042548E-2</v>
      </c>
      <c r="H77" s="9">
        <f>H76/L76</f>
        <v>0</v>
      </c>
      <c r="I77" s="9">
        <f>I76/L76</f>
        <v>0</v>
      </c>
      <c r="J77" s="9">
        <f>J76/L76</f>
        <v>0</v>
      </c>
      <c r="K77" s="9">
        <f>K76/L76</f>
        <v>4.2553191489361701E-2</v>
      </c>
    </row>
    <row r="87" spans="1:13" s="4" customFormat="1" x14ac:dyDescent="0.45">
      <c r="A87" s="16"/>
      <c r="H87"/>
      <c r="I87"/>
      <c r="J87"/>
      <c r="K87"/>
      <c r="L87"/>
      <c r="M87"/>
    </row>
    <row r="98" spans="1:13" ht="36" x14ac:dyDescent="0.45">
      <c r="A98" s="22" t="s">
        <v>118</v>
      </c>
      <c r="B98" s="6" t="s">
        <v>86</v>
      </c>
      <c r="C98" s="6" t="s">
        <v>90</v>
      </c>
      <c r="D98" s="7" t="s">
        <v>94</v>
      </c>
      <c r="E98" s="7" t="s">
        <v>93</v>
      </c>
      <c r="F98" s="6" t="s">
        <v>87</v>
      </c>
      <c r="G98"/>
    </row>
    <row r="99" spans="1:13" x14ac:dyDescent="0.45">
      <c r="B99" s="5">
        <v>18</v>
      </c>
      <c r="C99" s="5">
        <v>3</v>
      </c>
      <c r="D99" s="5">
        <v>0</v>
      </c>
      <c r="E99" s="5">
        <v>0</v>
      </c>
      <c r="F99" s="5">
        <v>5</v>
      </c>
      <c r="G99">
        <f t="shared" ref="G99" si="6">SUM(B99:F99)</f>
        <v>26</v>
      </c>
    </row>
    <row r="100" spans="1:13" x14ac:dyDescent="0.45">
      <c r="A100" s="16" t="s">
        <v>98</v>
      </c>
      <c r="B100" s="9">
        <f>B99/G99</f>
        <v>0.69230769230769229</v>
      </c>
      <c r="C100" s="9">
        <f>C99/G99</f>
        <v>0.11538461538461539</v>
      </c>
      <c r="D100" s="9">
        <f>D99/G99</f>
        <v>0</v>
      </c>
      <c r="E100" s="9">
        <f>E99/G99</f>
        <v>0</v>
      </c>
      <c r="F100" s="9">
        <f>F99/G99</f>
        <v>0.19230769230769232</v>
      </c>
      <c r="G100"/>
    </row>
    <row r="101" spans="1:13" ht="14.25" x14ac:dyDescent="0.45">
      <c r="A101" s="4"/>
    </row>
    <row r="102" spans="1:13" ht="14.25" x14ac:dyDescent="0.45">
      <c r="A102" s="4"/>
    </row>
    <row r="103" spans="1:13" ht="14.25" x14ac:dyDescent="0.45">
      <c r="A103"/>
      <c r="B103"/>
      <c r="C103"/>
      <c r="D103"/>
      <c r="E103"/>
      <c r="F103"/>
    </row>
    <row r="104" spans="1:13" ht="14.25" x14ac:dyDescent="0.45">
      <c r="A104"/>
      <c r="B104"/>
      <c r="C104"/>
      <c r="D104"/>
      <c r="E104"/>
      <c r="F104"/>
    </row>
    <row r="105" spans="1:13" ht="15.75" x14ac:dyDescent="0.45">
      <c r="A105" s="4"/>
      <c r="B105" s="1"/>
      <c r="C105" s="1"/>
      <c r="D105" s="1"/>
      <c r="E105" s="1"/>
      <c r="F105" s="1"/>
    </row>
    <row r="106" spans="1:13" ht="14.25" x14ac:dyDescent="0.45">
      <c r="A106" s="4"/>
      <c r="B106" s="13"/>
      <c r="C106" s="13"/>
      <c r="D106" s="13"/>
      <c r="E106" s="13"/>
      <c r="F106" s="13"/>
      <c r="M106" s="4"/>
    </row>
    <row r="107" spans="1:13" ht="14.25" x14ac:dyDescent="0.45">
      <c r="A107" s="4"/>
      <c r="B107" s="13"/>
      <c r="C107" s="13"/>
      <c r="D107" s="13"/>
      <c r="E107" s="13"/>
      <c r="F107" s="13"/>
      <c r="M107" s="4"/>
    </row>
    <row r="124" spans="1:7" ht="31.5" x14ac:dyDescent="0.45">
      <c r="A124" s="15" t="s">
        <v>149</v>
      </c>
      <c r="B124" s="18"/>
      <c r="C124" s="18"/>
      <c r="D124" s="18"/>
      <c r="E124" s="18"/>
      <c r="F124" s="18"/>
      <c r="G124"/>
    </row>
    <row r="125" spans="1:7" ht="31.5" x14ac:dyDescent="0.45">
      <c r="A125" s="5"/>
      <c r="B125" s="15" t="s">
        <v>83</v>
      </c>
      <c r="C125" s="15" t="s">
        <v>89</v>
      </c>
      <c r="D125" s="15" t="s">
        <v>95</v>
      </c>
      <c r="E125" s="15" t="s">
        <v>92</v>
      </c>
      <c r="F125" s="15" t="s">
        <v>88</v>
      </c>
      <c r="G125" s="15" t="s">
        <v>76</v>
      </c>
    </row>
    <row r="126" spans="1:7" ht="14.25" x14ac:dyDescent="0.45">
      <c r="A126" s="4" t="s">
        <v>113</v>
      </c>
      <c r="B126" s="4">
        <v>19</v>
      </c>
      <c r="C126" s="4">
        <v>2</v>
      </c>
      <c r="D126" s="4">
        <v>1</v>
      </c>
      <c r="E126" s="4">
        <v>0</v>
      </c>
      <c r="F126" s="4">
        <v>9</v>
      </c>
      <c r="G126" s="4">
        <f>SUM(B126:F126)</f>
        <v>31</v>
      </c>
    </row>
    <row r="127" spans="1:7" ht="14.25" x14ac:dyDescent="0.45">
      <c r="A127" s="4" t="s">
        <v>112</v>
      </c>
      <c r="B127" s="4">
        <v>5</v>
      </c>
      <c r="C127" s="4">
        <v>1</v>
      </c>
      <c r="D127" s="4">
        <v>0</v>
      </c>
      <c r="E127" s="4">
        <v>0</v>
      </c>
      <c r="F127" s="4">
        <v>1</v>
      </c>
      <c r="G127" s="4">
        <f t="shared" ref="G127" si="7">SUM(B127:F127)</f>
        <v>7</v>
      </c>
    </row>
    <row r="128" spans="1:7" ht="14.25" x14ac:dyDescent="0.45">
      <c r="A128" s="5" t="s">
        <v>114</v>
      </c>
      <c r="B128" s="5">
        <f>B126+B127</f>
        <v>24</v>
      </c>
      <c r="C128" s="5">
        <f t="shared" ref="C128" si="8">C126+C127</f>
        <v>3</v>
      </c>
      <c r="D128" s="5">
        <f t="shared" ref="D128" si="9">D126+D127</f>
        <v>1</v>
      </c>
      <c r="E128" s="5">
        <f t="shared" ref="E128" si="10">E126+E127</f>
        <v>0</v>
      </c>
      <c r="F128" s="5">
        <f t="shared" ref="F128" si="11">F126+F127</f>
        <v>10</v>
      </c>
      <c r="G128" s="5">
        <f>G126+G127</f>
        <v>38</v>
      </c>
    </row>
    <row r="129" spans="1:12" ht="14.25" x14ac:dyDescent="0.45">
      <c r="A129" s="5"/>
      <c r="B129" s="5"/>
      <c r="C129" s="5"/>
      <c r="D129" s="5"/>
      <c r="E129" s="5"/>
      <c r="F129" s="5"/>
      <c r="G129"/>
    </row>
    <row r="130" spans="1:12" ht="15.75" x14ac:dyDescent="0.45">
      <c r="A130" s="21" t="s">
        <v>115</v>
      </c>
      <c r="B130" s="18"/>
      <c r="C130" s="18"/>
      <c r="D130" s="18"/>
      <c r="E130" s="18"/>
      <c r="F130" s="18"/>
      <c r="G130"/>
    </row>
    <row r="131" spans="1:12" ht="31.5" x14ac:dyDescent="0.45">
      <c r="A131" s="5"/>
      <c r="B131" s="15" t="s">
        <v>83</v>
      </c>
      <c r="C131" s="15" t="s">
        <v>89</v>
      </c>
      <c r="D131" s="15" t="s">
        <v>95</v>
      </c>
      <c r="E131" s="15" t="s">
        <v>92</v>
      </c>
      <c r="F131" s="15" t="s">
        <v>88</v>
      </c>
      <c r="G131" s="15" t="s">
        <v>76</v>
      </c>
    </row>
    <row r="132" spans="1:12" ht="14.25" x14ac:dyDescent="0.45">
      <c r="A132" s="4" t="s">
        <v>113</v>
      </c>
      <c r="B132" s="4">
        <v>25</v>
      </c>
      <c r="C132" s="4">
        <v>12</v>
      </c>
      <c r="D132" s="4">
        <v>1</v>
      </c>
      <c r="E132" s="4">
        <v>1</v>
      </c>
      <c r="F132" s="4">
        <v>18</v>
      </c>
      <c r="G132">
        <f t="shared" ref="G132" si="12">SUM(B132:F132)</f>
        <v>57</v>
      </c>
    </row>
    <row r="133" spans="1:12" ht="14.25" x14ac:dyDescent="0.45">
      <c r="A133" s="4" t="s">
        <v>112</v>
      </c>
      <c r="B133" s="4">
        <v>8</v>
      </c>
      <c r="C133" s="4">
        <v>3</v>
      </c>
      <c r="D133" s="4">
        <v>0</v>
      </c>
      <c r="E133" s="4">
        <v>1</v>
      </c>
      <c r="F133" s="4">
        <v>4</v>
      </c>
      <c r="G133">
        <f>SUM(B133:F133)</f>
        <v>16</v>
      </c>
    </row>
    <row r="134" spans="1:12" ht="14.25" x14ac:dyDescent="0.45">
      <c r="A134" s="5" t="s">
        <v>114</v>
      </c>
      <c r="B134" s="5">
        <f>B132+B133</f>
        <v>33</v>
      </c>
      <c r="C134" s="5">
        <f t="shared" ref="C134" si="13">C132+C133</f>
        <v>15</v>
      </c>
      <c r="D134" s="5">
        <f t="shared" ref="D134" si="14">D132+D133</f>
        <v>1</v>
      </c>
      <c r="E134" s="5">
        <f t="shared" ref="E134" si="15">E132+E133</f>
        <v>2</v>
      </c>
      <c r="F134" s="5">
        <f t="shared" ref="F134" si="16">F132+F133</f>
        <v>22</v>
      </c>
      <c r="G134">
        <f>SUM(B134:F134)</f>
        <v>73</v>
      </c>
    </row>
    <row r="135" spans="1:12" ht="14.25" x14ac:dyDescent="0.45">
      <c r="A135" s="5"/>
      <c r="B135" s="5"/>
      <c r="C135" s="5"/>
      <c r="D135" s="5"/>
      <c r="E135" s="5"/>
      <c r="F135" s="5"/>
      <c r="G135"/>
    </row>
    <row r="137" spans="1:12" ht="57" x14ac:dyDescent="0.45">
      <c r="A137" s="22" t="s">
        <v>117</v>
      </c>
      <c r="B137" s="6" t="s">
        <v>88</v>
      </c>
      <c r="C137" s="6" t="s">
        <v>87</v>
      </c>
      <c r="D137" s="6" t="s">
        <v>86</v>
      </c>
      <c r="E137" s="6" t="s">
        <v>90</v>
      </c>
      <c r="F137" s="6" t="s">
        <v>83</v>
      </c>
      <c r="G137" s="6" t="s">
        <v>89</v>
      </c>
      <c r="H137" s="7" t="s">
        <v>94</v>
      </c>
      <c r="I137" s="7" t="s">
        <v>91</v>
      </c>
      <c r="J137" s="7" t="s">
        <v>93</v>
      </c>
      <c r="K137" s="7" t="s">
        <v>92</v>
      </c>
    </row>
    <row r="138" spans="1:12" x14ac:dyDescent="0.45">
      <c r="B138" s="4">
        <f>F134-F128</f>
        <v>12</v>
      </c>
      <c r="C138" s="4">
        <v>10</v>
      </c>
      <c r="D138" s="4">
        <v>24</v>
      </c>
      <c r="E138" s="4">
        <v>3</v>
      </c>
      <c r="F138" s="4">
        <f>B134-B128</f>
        <v>9</v>
      </c>
      <c r="G138" s="4">
        <f>C134-C128</f>
        <v>12</v>
      </c>
      <c r="H138" s="4">
        <v>1</v>
      </c>
      <c r="I138" s="4">
        <v>0</v>
      </c>
      <c r="J138" s="4">
        <v>0</v>
      </c>
      <c r="K138" s="4">
        <v>2</v>
      </c>
      <c r="L138">
        <f>SUM(B138:K138)</f>
        <v>73</v>
      </c>
    </row>
    <row r="139" spans="1:12" x14ac:dyDescent="0.45">
      <c r="A139" s="16" t="s">
        <v>98</v>
      </c>
      <c r="B139" s="9">
        <f>B138/L138</f>
        <v>0.16438356164383561</v>
      </c>
      <c r="C139" s="9">
        <f>C138/L138</f>
        <v>0.13698630136986301</v>
      </c>
      <c r="D139" s="9">
        <f>D138/L138</f>
        <v>0.32876712328767121</v>
      </c>
      <c r="E139" s="9">
        <f>E138/L138</f>
        <v>4.1095890410958902E-2</v>
      </c>
      <c r="F139" s="9">
        <f>F138/L138</f>
        <v>0.12328767123287671</v>
      </c>
      <c r="G139" s="9">
        <f>G138/L138</f>
        <v>0.16438356164383561</v>
      </c>
      <c r="H139" s="9">
        <f>H138/L138</f>
        <v>1.3698630136986301E-2</v>
      </c>
      <c r="I139" s="9">
        <f>I138/L138</f>
        <v>0</v>
      </c>
      <c r="J139" s="9">
        <f>J138/L138</f>
        <v>0</v>
      </c>
      <c r="K139" s="9">
        <f>K138/L138</f>
        <v>2.7397260273972601E-2</v>
      </c>
    </row>
    <row r="160" spans="1:7" ht="36" x14ac:dyDescent="0.45">
      <c r="A160" s="22" t="s">
        <v>118</v>
      </c>
      <c r="B160" s="6" t="s">
        <v>86</v>
      </c>
      <c r="C160" s="6" t="s">
        <v>90</v>
      </c>
      <c r="D160" s="7" t="s">
        <v>94</v>
      </c>
      <c r="E160" s="7" t="s">
        <v>93</v>
      </c>
      <c r="F160" s="6" t="s">
        <v>87</v>
      </c>
      <c r="G160"/>
    </row>
    <row r="161" spans="1:13" x14ac:dyDescent="0.45">
      <c r="B161" s="5">
        <v>24</v>
      </c>
      <c r="C161" s="5">
        <v>3</v>
      </c>
      <c r="D161" s="5">
        <v>1</v>
      </c>
      <c r="E161" s="5">
        <v>0</v>
      </c>
      <c r="F161" s="5">
        <v>10</v>
      </c>
      <c r="G161">
        <f t="shared" ref="G161" si="17">SUM(B161:F161)</f>
        <v>38</v>
      </c>
    </row>
    <row r="162" spans="1:13" x14ac:dyDescent="0.45">
      <c r="A162" s="16" t="s">
        <v>98</v>
      </c>
      <c r="B162" s="9">
        <f>B161/G161</f>
        <v>0.63157894736842102</v>
      </c>
      <c r="C162" s="9">
        <f>C161/G161</f>
        <v>7.8947368421052627E-2</v>
      </c>
      <c r="D162" s="9">
        <f>D161/G161</f>
        <v>2.6315789473684209E-2</v>
      </c>
      <c r="E162" s="9">
        <f>E161/G161</f>
        <v>0</v>
      </c>
      <c r="F162" s="9">
        <f>F161/G161</f>
        <v>0.26315789473684209</v>
      </c>
      <c r="G162"/>
    </row>
    <row r="163" spans="1:13" ht="14.25" x14ac:dyDescent="0.45">
      <c r="A163" s="4"/>
    </row>
    <row r="164" spans="1:13" ht="14.25" x14ac:dyDescent="0.45">
      <c r="A164" s="4"/>
    </row>
    <row r="165" spans="1:13" ht="14.25" x14ac:dyDescent="0.45">
      <c r="A165"/>
      <c r="B165"/>
      <c r="C165"/>
      <c r="D165"/>
      <c r="E165"/>
      <c r="F165"/>
    </row>
    <row r="166" spans="1:13" ht="14.25" x14ac:dyDescent="0.45">
      <c r="A166"/>
      <c r="B166"/>
      <c r="C166"/>
      <c r="D166"/>
      <c r="E166"/>
      <c r="F166"/>
    </row>
    <row r="167" spans="1:13" ht="15.75" x14ac:dyDescent="0.45">
      <c r="A167" s="4"/>
      <c r="B167" s="1"/>
      <c r="C167" s="1"/>
      <c r="D167" s="1"/>
      <c r="E167" s="1"/>
      <c r="F167" s="1"/>
    </row>
    <row r="168" spans="1:13" ht="14.25" x14ac:dyDescent="0.45">
      <c r="A168" s="4"/>
      <c r="B168" s="13"/>
      <c r="C168" s="13"/>
      <c r="D168" s="13"/>
      <c r="E168" s="13"/>
      <c r="F168" s="13"/>
      <c r="M168" s="4"/>
    </row>
    <row r="169" spans="1:13" ht="14.25" x14ac:dyDescent="0.45">
      <c r="A169" s="4"/>
      <c r="B169" s="13"/>
      <c r="C169" s="13"/>
      <c r="D169" s="13"/>
      <c r="E169" s="13"/>
      <c r="F169" s="13"/>
      <c r="M169" s="4"/>
    </row>
    <row r="186" spans="1:4" ht="28.5" x14ac:dyDescent="0.45">
      <c r="A186"/>
      <c r="B186" s="23" t="s">
        <v>106</v>
      </c>
      <c r="C186" s="24" t="s">
        <v>150</v>
      </c>
      <c r="D186" s="23" t="s">
        <v>98</v>
      </c>
    </row>
    <row r="187" spans="1:4" ht="15.75" x14ac:dyDescent="0.5">
      <c r="A187" s="14" t="s">
        <v>143</v>
      </c>
      <c r="B187" s="4">
        <v>21</v>
      </c>
      <c r="C187" s="4">
        <v>33</v>
      </c>
      <c r="D187">
        <f>B187/C187*100</f>
        <v>63.636363636363633</v>
      </c>
    </row>
    <row r="188" spans="1:4" ht="15.75" x14ac:dyDescent="0.5">
      <c r="A188" s="14" t="s">
        <v>139</v>
      </c>
      <c r="B188" s="4">
        <v>23</v>
      </c>
      <c r="C188" s="4">
        <v>39</v>
      </c>
      <c r="D188">
        <f>B188/C188*100</f>
        <v>58.974358974358978</v>
      </c>
    </row>
    <row r="189" spans="1:4" ht="15.75" x14ac:dyDescent="0.5">
      <c r="A189" s="14" t="s">
        <v>140</v>
      </c>
      <c r="B189" s="4">
        <v>26</v>
      </c>
      <c r="C189" s="4">
        <v>47</v>
      </c>
      <c r="D189">
        <f>B189/C189*100</f>
        <v>55.319148936170215</v>
      </c>
    </row>
    <row r="190" spans="1:4" ht="15.75" x14ac:dyDescent="0.5">
      <c r="A190" s="14" t="s">
        <v>141</v>
      </c>
      <c r="B190" s="4">
        <v>38</v>
      </c>
      <c r="C190" s="4">
        <v>73</v>
      </c>
      <c r="D190">
        <f t="shared" ref="D190" si="18">B190/C190*100</f>
        <v>52.054794520547944</v>
      </c>
    </row>
    <row r="191" spans="1:4" ht="15.75" x14ac:dyDescent="0.5">
      <c r="A191" s="14" t="s">
        <v>144</v>
      </c>
      <c r="B191" s="4">
        <v>55</v>
      </c>
      <c r="C191" s="4">
        <v>135</v>
      </c>
      <c r="D191">
        <f>B191/C191*100</f>
        <v>40.74074074074074</v>
      </c>
    </row>
    <row r="192" spans="1:4" ht="14.25" x14ac:dyDescent="0.45">
      <c r="A192"/>
      <c r="C192"/>
      <c r="D192"/>
    </row>
    <row r="193" spans="1:4" ht="14.25" x14ac:dyDescent="0.45">
      <c r="A193"/>
      <c r="B193"/>
      <c r="C193"/>
      <c r="D193"/>
    </row>
    <row r="194" spans="1:4" ht="14.25" x14ac:dyDescent="0.45">
      <c r="A194"/>
      <c r="B194"/>
      <c r="C194"/>
      <c r="D194"/>
    </row>
    <row r="195" spans="1:4" ht="14.25" x14ac:dyDescent="0.45">
      <c r="A195"/>
      <c r="B195"/>
      <c r="C195"/>
      <c r="D195"/>
    </row>
    <row r="196" spans="1:4" ht="14.25" x14ac:dyDescent="0.45">
      <c r="A196"/>
      <c r="B196"/>
      <c r="C196"/>
      <c r="D196"/>
    </row>
    <row r="197" spans="1:4" ht="14.25" x14ac:dyDescent="0.45">
      <c r="A197"/>
      <c r="B197"/>
      <c r="C197"/>
      <c r="D197"/>
    </row>
    <row r="198" spans="1:4" ht="14.25" x14ac:dyDescent="0.45">
      <c r="A198"/>
      <c r="B198"/>
      <c r="C198"/>
      <c r="D198"/>
    </row>
    <row r="199" spans="1:4" ht="14.25" x14ac:dyDescent="0.45">
      <c r="A199"/>
      <c r="B199"/>
      <c r="C199"/>
      <c r="D199"/>
    </row>
    <row r="200" spans="1:4" ht="14.25" x14ac:dyDescent="0.45">
      <c r="A200"/>
      <c r="B200"/>
      <c r="C200"/>
      <c r="D200"/>
    </row>
    <row r="201" spans="1:4" ht="14.25" x14ac:dyDescent="0.45">
      <c r="A201"/>
      <c r="B201"/>
      <c r="C201"/>
      <c r="D201"/>
    </row>
    <row r="202" spans="1:4" ht="14.25" x14ac:dyDescent="0.45">
      <c r="A202"/>
      <c r="B202"/>
      <c r="C202"/>
      <c r="D202"/>
    </row>
    <row r="203" spans="1:4" ht="14.25" x14ac:dyDescent="0.45">
      <c r="A203"/>
      <c r="B203"/>
      <c r="C203"/>
      <c r="D203"/>
    </row>
    <row r="204" spans="1:4" ht="14.25" x14ac:dyDescent="0.45">
      <c r="A204"/>
      <c r="B204"/>
      <c r="C204"/>
      <c r="D204"/>
    </row>
    <row r="205" spans="1:4" ht="14.25" x14ac:dyDescent="0.45">
      <c r="A205"/>
      <c r="B205"/>
      <c r="C205"/>
      <c r="D205"/>
    </row>
    <row r="206" spans="1:4" ht="14.25" x14ac:dyDescent="0.45">
      <c r="A206"/>
      <c r="B206"/>
      <c r="C206"/>
      <c r="D206"/>
    </row>
    <row r="207" spans="1:4" ht="14.25" x14ac:dyDescent="0.45">
      <c r="A207"/>
      <c r="B207"/>
      <c r="C207"/>
      <c r="D207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9833-1AD3-4502-91A1-CEE4F8F531DD}">
  <dimension ref="A1:M147"/>
  <sheetViews>
    <sheetView tabSelected="1" workbookViewId="0">
      <selection activeCell="F77" sqref="F77"/>
    </sheetView>
  </sheetViews>
  <sheetFormatPr defaultRowHeight="18" x14ac:dyDescent="0.45"/>
  <cols>
    <col min="1" max="1" width="28.59765625" style="16" customWidth="1"/>
    <col min="2" max="2" width="19" style="4" customWidth="1"/>
    <col min="3" max="3" width="17" style="4" customWidth="1"/>
    <col min="4" max="4" width="17.73046875" style="4" customWidth="1"/>
    <col min="5" max="5" width="20.59765625" style="4" customWidth="1"/>
    <col min="6" max="6" width="15.73046875" style="4" bestFit="1" customWidth="1"/>
    <col min="7" max="7" width="9.06640625" style="4"/>
  </cols>
  <sheetData>
    <row r="1" spans="1:12" ht="31.5" x14ac:dyDescent="0.45">
      <c r="A1" s="15" t="s">
        <v>147</v>
      </c>
      <c r="B1" s="18"/>
      <c r="C1" s="18"/>
      <c r="D1" s="18"/>
      <c r="E1" s="18"/>
      <c r="F1" s="18"/>
      <c r="G1"/>
    </row>
    <row r="2" spans="1:12" ht="31.5" x14ac:dyDescent="0.45">
      <c r="A2" s="5"/>
      <c r="B2" s="15" t="s">
        <v>83</v>
      </c>
      <c r="C2" s="15" t="s">
        <v>89</v>
      </c>
      <c r="D2" s="15" t="s">
        <v>95</v>
      </c>
      <c r="E2" s="15" t="s">
        <v>92</v>
      </c>
      <c r="F2" s="15" t="s">
        <v>88</v>
      </c>
      <c r="G2" s="15" t="s">
        <v>76</v>
      </c>
    </row>
    <row r="3" spans="1:12" ht="14.25" x14ac:dyDescent="0.45">
      <c r="A3" s="4" t="s">
        <v>113</v>
      </c>
      <c r="B3" s="4">
        <v>9</v>
      </c>
      <c r="C3" s="4">
        <v>1</v>
      </c>
      <c r="D3" s="4">
        <v>0</v>
      </c>
      <c r="E3" s="4">
        <v>0</v>
      </c>
      <c r="F3" s="4">
        <v>6</v>
      </c>
      <c r="G3">
        <f>SUM(B3:F3)</f>
        <v>16</v>
      </c>
    </row>
    <row r="4" spans="1:12" ht="14.25" x14ac:dyDescent="0.45">
      <c r="A4" s="4" t="s">
        <v>112</v>
      </c>
      <c r="B4" s="4">
        <v>5</v>
      </c>
      <c r="C4" s="4">
        <v>1</v>
      </c>
      <c r="D4" s="4">
        <v>0</v>
      </c>
      <c r="E4" s="4">
        <v>0</v>
      </c>
      <c r="F4" s="4">
        <v>1</v>
      </c>
      <c r="G4">
        <f t="shared" ref="G4:G10" si="0">SUM(B4:F4)</f>
        <v>7</v>
      </c>
    </row>
    <row r="5" spans="1:12" ht="14.25" x14ac:dyDescent="0.45">
      <c r="A5" s="5" t="s">
        <v>114</v>
      </c>
      <c r="B5" s="5">
        <f>B3+B4</f>
        <v>14</v>
      </c>
      <c r="C5" s="5">
        <f t="shared" ref="C5:F5" si="1">C3+C4</f>
        <v>2</v>
      </c>
      <c r="D5" s="5">
        <f t="shared" si="1"/>
        <v>0</v>
      </c>
      <c r="E5" s="5">
        <f t="shared" si="1"/>
        <v>0</v>
      </c>
      <c r="F5" s="5">
        <f t="shared" si="1"/>
        <v>7</v>
      </c>
      <c r="G5">
        <f t="shared" si="0"/>
        <v>23</v>
      </c>
    </row>
    <row r="6" spans="1:12" ht="14.25" x14ac:dyDescent="0.45">
      <c r="A6" s="5"/>
      <c r="B6" s="5"/>
      <c r="C6" s="5"/>
      <c r="D6" s="5"/>
      <c r="E6" s="5"/>
      <c r="F6" s="5"/>
      <c r="G6"/>
    </row>
    <row r="7" spans="1:12" ht="15.75" x14ac:dyDescent="0.45">
      <c r="A7" s="21" t="s">
        <v>115</v>
      </c>
      <c r="B7" s="18"/>
      <c r="C7" s="18"/>
      <c r="D7" s="18"/>
      <c r="E7" s="18"/>
      <c r="F7" s="18"/>
      <c r="G7"/>
    </row>
    <row r="8" spans="1:12" ht="31.5" x14ac:dyDescent="0.45">
      <c r="A8" s="5"/>
      <c r="B8" s="15" t="s">
        <v>83</v>
      </c>
      <c r="C8" s="15" t="s">
        <v>89</v>
      </c>
      <c r="D8" s="15" t="s">
        <v>95</v>
      </c>
      <c r="E8" s="15" t="s">
        <v>92</v>
      </c>
      <c r="F8" s="15" t="s">
        <v>88</v>
      </c>
      <c r="G8" s="15" t="s">
        <v>76</v>
      </c>
    </row>
    <row r="9" spans="1:12" ht="14.25" x14ac:dyDescent="0.45">
      <c r="A9" s="4" t="s">
        <v>113</v>
      </c>
      <c r="B9" s="4">
        <v>10</v>
      </c>
      <c r="C9" s="4">
        <v>2</v>
      </c>
      <c r="D9" s="4">
        <v>0</v>
      </c>
      <c r="E9" s="4">
        <v>1</v>
      </c>
      <c r="F9" s="4">
        <v>10</v>
      </c>
      <c r="G9">
        <f t="shared" si="0"/>
        <v>23</v>
      </c>
    </row>
    <row r="10" spans="1:12" ht="14.25" x14ac:dyDescent="0.45">
      <c r="A10" s="4" t="s">
        <v>112</v>
      </c>
      <c r="B10" s="4">
        <v>8</v>
      </c>
      <c r="C10" s="4">
        <v>3</v>
      </c>
      <c r="D10" s="4">
        <v>0</v>
      </c>
      <c r="E10" s="4">
        <v>1</v>
      </c>
      <c r="F10" s="4">
        <v>4</v>
      </c>
      <c r="G10">
        <f t="shared" si="0"/>
        <v>16</v>
      </c>
    </row>
    <row r="11" spans="1:12" ht="14.25" x14ac:dyDescent="0.45">
      <c r="A11" s="5" t="s">
        <v>114</v>
      </c>
      <c r="B11" s="5">
        <f>B9+B10</f>
        <v>18</v>
      </c>
      <c r="C11" s="5">
        <f t="shared" ref="C11:F11" si="2">C9+C10</f>
        <v>5</v>
      </c>
      <c r="D11" s="5">
        <f t="shared" si="2"/>
        <v>0</v>
      </c>
      <c r="E11" s="5">
        <f t="shared" si="2"/>
        <v>2</v>
      </c>
      <c r="F11" s="5">
        <f t="shared" si="2"/>
        <v>14</v>
      </c>
      <c r="G11" s="5">
        <f>G9+G10</f>
        <v>39</v>
      </c>
    </row>
    <row r="12" spans="1:12" ht="14.25" x14ac:dyDescent="0.45">
      <c r="A12" s="5"/>
      <c r="B12" s="5"/>
      <c r="C12" s="5"/>
      <c r="D12" s="5"/>
      <c r="E12" s="5"/>
      <c r="F12" s="5"/>
      <c r="G12"/>
    </row>
    <row r="14" spans="1:12" ht="57" x14ac:dyDescent="0.45">
      <c r="A14" s="22" t="s">
        <v>117</v>
      </c>
      <c r="B14" s="6" t="s">
        <v>88</v>
      </c>
      <c r="C14" s="6" t="s">
        <v>87</v>
      </c>
      <c r="D14" s="6" t="s">
        <v>86</v>
      </c>
      <c r="E14" s="6" t="s">
        <v>90</v>
      </c>
      <c r="F14" s="6" t="s">
        <v>83</v>
      </c>
      <c r="G14" s="6" t="s">
        <v>89</v>
      </c>
      <c r="H14" s="7" t="s">
        <v>94</v>
      </c>
      <c r="I14" s="7" t="s">
        <v>91</v>
      </c>
      <c r="J14" s="7" t="s">
        <v>93</v>
      </c>
      <c r="K14" s="7" t="s">
        <v>92</v>
      </c>
    </row>
    <row r="15" spans="1:12" x14ac:dyDescent="0.45">
      <c r="B15" s="4">
        <f>F11-F5</f>
        <v>7</v>
      </c>
      <c r="C15" s="4">
        <v>7</v>
      </c>
      <c r="D15" s="4">
        <v>14</v>
      </c>
      <c r="E15" s="4">
        <v>2</v>
      </c>
      <c r="F15" s="4">
        <f>B11-B5</f>
        <v>4</v>
      </c>
      <c r="G15" s="4">
        <f>C11-C5</f>
        <v>3</v>
      </c>
      <c r="H15" s="4">
        <v>0</v>
      </c>
      <c r="I15" s="4">
        <v>0</v>
      </c>
      <c r="J15" s="4">
        <v>0</v>
      </c>
      <c r="K15" s="4">
        <v>2</v>
      </c>
      <c r="L15">
        <f>SUM(B15:K15)</f>
        <v>39</v>
      </c>
    </row>
    <row r="16" spans="1:12" x14ac:dyDescent="0.45">
      <c r="A16" s="16" t="s">
        <v>98</v>
      </c>
      <c r="B16" s="9">
        <f>B15/L15</f>
        <v>0.17948717948717949</v>
      </c>
      <c r="C16" s="9">
        <f>C15/L15</f>
        <v>0.17948717948717949</v>
      </c>
      <c r="D16" s="9">
        <f>D15/L15</f>
        <v>0.35897435897435898</v>
      </c>
      <c r="E16" s="9">
        <f>E15/L15</f>
        <v>5.128205128205128E-2</v>
      </c>
      <c r="F16" s="9">
        <f>F15/L15</f>
        <v>0.10256410256410256</v>
      </c>
      <c r="G16" s="9">
        <f>G15/L15</f>
        <v>7.6923076923076927E-2</v>
      </c>
      <c r="H16" s="9">
        <f>H15/L15</f>
        <v>0</v>
      </c>
      <c r="I16" s="9">
        <f>I15/L15</f>
        <v>0</v>
      </c>
      <c r="J16" s="9">
        <f>J15/L15</f>
        <v>0</v>
      </c>
      <c r="K16" s="9">
        <f>K15/L15</f>
        <v>5.128205128205128E-2</v>
      </c>
    </row>
    <row r="37" spans="1:12" ht="36" x14ac:dyDescent="0.45">
      <c r="A37" s="22" t="s">
        <v>118</v>
      </c>
      <c r="B37" s="6" t="s">
        <v>86</v>
      </c>
      <c r="C37" s="6" t="s">
        <v>90</v>
      </c>
      <c r="D37" s="7" t="s">
        <v>94</v>
      </c>
      <c r="E37" s="7" t="s">
        <v>93</v>
      </c>
      <c r="F37" s="6" t="s">
        <v>87</v>
      </c>
      <c r="G37"/>
    </row>
    <row r="38" spans="1:12" x14ac:dyDescent="0.45">
      <c r="B38" s="5">
        <v>14</v>
      </c>
      <c r="C38" s="5">
        <v>2</v>
      </c>
      <c r="D38" s="5">
        <v>0</v>
      </c>
      <c r="E38" s="5">
        <v>0</v>
      </c>
      <c r="F38" s="5">
        <v>7</v>
      </c>
      <c r="G38">
        <f t="shared" ref="G38" si="3">SUM(B38:F38)</f>
        <v>23</v>
      </c>
    </row>
    <row r="39" spans="1:12" x14ac:dyDescent="0.45">
      <c r="A39" s="16" t="s">
        <v>98</v>
      </c>
      <c r="B39" s="9">
        <f>B38/G38</f>
        <v>0.60869565217391308</v>
      </c>
      <c r="C39" s="9">
        <f>C38/G38</f>
        <v>8.6956521739130432E-2</v>
      </c>
      <c r="D39" s="9">
        <f>D38/G38</f>
        <v>0</v>
      </c>
      <c r="E39" s="9">
        <f>E38/G38</f>
        <v>0</v>
      </c>
      <c r="F39" s="9">
        <f>F38/G38</f>
        <v>0.30434782608695654</v>
      </c>
      <c r="G39"/>
    </row>
    <row r="40" spans="1:12" ht="14.25" x14ac:dyDescent="0.45">
      <c r="A40" s="4"/>
    </row>
    <row r="41" spans="1:12" ht="14.25" x14ac:dyDescent="0.45">
      <c r="A41" s="4"/>
    </row>
    <row r="42" spans="1:12" ht="14.25" x14ac:dyDescent="0.45">
      <c r="A42"/>
      <c r="B42"/>
      <c r="C42"/>
      <c r="D42"/>
      <c r="E42"/>
      <c r="F42"/>
    </row>
    <row r="43" spans="1:12" ht="14.25" x14ac:dyDescent="0.45">
      <c r="A43"/>
      <c r="B43"/>
      <c r="C43"/>
      <c r="D43"/>
      <c r="E43"/>
      <c r="F43"/>
    </row>
    <row r="44" spans="1:12" ht="15.75" x14ac:dyDescent="0.45">
      <c r="A44" s="4"/>
      <c r="B44" s="1"/>
      <c r="C44" s="1"/>
      <c r="D44" s="1"/>
      <c r="E44" s="1"/>
      <c r="F44" s="1"/>
    </row>
    <row r="45" spans="1:12" s="4" customFormat="1" ht="14.25" x14ac:dyDescent="0.45">
      <c r="B45" s="13"/>
      <c r="C45" s="13"/>
      <c r="D45" s="13"/>
      <c r="E45" s="13"/>
      <c r="F45" s="13"/>
      <c r="H45"/>
      <c r="I45"/>
      <c r="J45"/>
      <c r="K45"/>
      <c r="L45"/>
    </row>
    <row r="46" spans="1:12" s="4" customFormat="1" ht="14.25" x14ac:dyDescent="0.45">
      <c r="B46" s="13"/>
      <c r="C46" s="13"/>
      <c r="D46" s="13"/>
      <c r="E46" s="13"/>
      <c r="F46" s="13"/>
      <c r="H46"/>
      <c r="I46"/>
      <c r="J46"/>
      <c r="K46"/>
      <c r="L46"/>
    </row>
    <row r="62" spans="1:7" ht="31.5" x14ac:dyDescent="0.45">
      <c r="A62" s="25" t="s">
        <v>148</v>
      </c>
      <c r="B62" s="18"/>
      <c r="C62" s="18"/>
      <c r="D62" s="18"/>
      <c r="E62" s="18"/>
      <c r="F62" s="18"/>
      <c r="G62"/>
    </row>
    <row r="63" spans="1:7" ht="31.5" x14ac:dyDescent="0.45">
      <c r="A63" s="5"/>
      <c r="B63" s="15" t="s">
        <v>83</v>
      </c>
      <c r="C63" s="15" t="s">
        <v>89</v>
      </c>
      <c r="D63" s="15" t="s">
        <v>95</v>
      </c>
      <c r="E63" s="15" t="s">
        <v>92</v>
      </c>
      <c r="F63" s="15" t="s">
        <v>88</v>
      </c>
      <c r="G63" s="15" t="s">
        <v>76</v>
      </c>
    </row>
    <row r="64" spans="1:7" ht="14.25" x14ac:dyDescent="0.45">
      <c r="A64" s="4" t="s">
        <v>113</v>
      </c>
      <c r="B64" s="4">
        <v>9</v>
      </c>
      <c r="C64" s="4">
        <v>2</v>
      </c>
      <c r="D64" s="4">
        <v>0</v>
      </c>
      <c r="E64" s="4">
        <v>0</v>
      </c>
      <c r="F64" s="4">
        <v>8</v>
      </c>
      <c r="G64" s="4">
        <f>SUM(B64:F64)</f>
        <v>19</v>
      </c>
    </row>
    <row r="65" spans="1:12" ht="14.25" x14ac:dyDescent="0.45">
      <c r="A65" s="4" t="s">
        <v>112</v>
      </c>
      <c r="B65" s="4">
        <v>5</v>
      </c>
      <c r="C65" s="4">
        <v>1</v>
      </c>
      <c r="D65" s="4">
        <v>0</v>
      </c>
      <c r="E65" s="4">
        <v>0</v>
      </c>
      <c r="F65" s="4">
        <v>1</v>
      </c>
      <c r="G65" s="4">
        <f t="shared" ref="G65" si="4">SUM(B65:F65)</f>
        <v>7</v>
      </c>
    </row>
    <row r="66" spans="1:12" ht="14.25" x14ac:dyDescent="0.45">
      <c r="A66" s="5" t="s">
        <v>114</v>
      </c>
      <c r="B66" s="5">
        <f>B64+B65</f>
        <v>14</v>
      </c>
      <c r="C66" s="5">
        <f t="shared" ref="C66:F66" si="5">C64+C65</f>
        <v>3</v>
      </c>
      <c r="D66" s="5">
        <f t="shared" si="5"/>
        <v>0</v>
      </c>
      <c r="E66" s="5">
        <f t="shared" si="5"/>
        <v>0</v>
      </c>
      <c r="F66" s="5">
        <f t="shared" si="5"/>
        <v>9</v>
      </c>
      <c r="G66" s="5">
        <f>G64+G65</f>
        <v>26</v>
      </c>
    </row>
    <row r="67" spans="1:12" ht="14.25" x14ac:dyDescent="0.45">
      <c r="A67" s="5"/>
      <c r="B67" s="5"/>
      <c r="C67" s="5"/>
      <c r="D67" s="5"/>
      <c r="E67" s="5"/>
      <c r="F67" s="5"/>
      <c r="G67"/>
    </row>
    <row r="68" spans="1:12" ht="15.75" x14ac:dyDescent="0.45">
      <c r="A68" s="21" t="s">
        <v>115</v>
      </c>
      <c r="B68" s="18"/>
      <c r="C68" s="18"/>
      <c r="D68" s="18"/>
      <c r="E68" s="18"/>
      <c r="F68" s="18"/>
      <c r="G68"/>
    </row>
    <row r="69" spans="1:12" ht="31.5" x14ac:dyDescent="0.45">
      <c r="A69" s="5"/>
      <c r="B69" s="15" t="s">
        <v>83</v>
      </c>
      <c r="C69" s="15" t="s">
        <v>89</v>
      </c>
      <c r="D69" s="15" t="s">
        <v>95</v>
      </c>
      <c r="E69" s="15" t="s">
        <v>92</v>
      </c>
      <c r="F69" s="15" t="s">
        <v>88</v>
      </c>
      <c r="G69" s="15" t="s">
        <v>76</v>
      </c>
    </row>
    <row r="70" spans="1:12" ht="14.25" x14ac:dyDescent="0.45">
      <c r="A70" s="4" t="s">
        <v>113</v>
      </c>
      <c r="B70" s="4">
        <v>12</v>
      </c>
      <c r="C70" s="4">
        <v>3</v>
      </c>
      <c r="D70" s="4">
        <v>0</v>
      </c>
      <c r="E70" s="4">
        <v>1</v>
      </c>
      <c r="F70" s="4">
        <v>15</v>
      </c>
      <c r="G70">
        <f t="shared" ref="G70" si="6">SUM(B70:F70)</f>
        <v>31</v>
      </c>
    </row>
    <row r="71" spans="1:12" ht="14.25" x14ac:dyDescent="0.45">
      <c r="A71" s="4" t="s">
        <v>112</v>
      </c>
      <c r="B71" s="4">
        <v>8</v>
      </c>
      <c r="C71" s="4">
        <v>3</v>
      </c>
      <c r="D71" s="4">
        <v>0</v>
      </c>
      <c r="E71" s="4">
        <v>1</v>
      </c>
      <c r="F71" s="4">
        <v>4</v>
      </c>
      <c r="G71">
        <f>SUM(B71:F71)</f>
        <v>16</v>
      </c>
    </row>
    <row r="72" spans="1:12" ht="14.25" x14ac:dyDescent="0.45">
      <c r="A72" s="5" t="s">
        <v>114</v>
      </c>
      <c r="B72" s="5">
        <f>B70+B71</f>
        <v>20</v>
      </c>
      <c r="C72" s="5">
        <f t="shared" ref="C72:F72" si="7">C70+C71</f>
        <v>6</v>
      </c>
      <c r="D72" s="5">
        <f t="shared" si="7"/>
        <v>0</v>
      </c>
      <c r="E72" s="5">
        <f t="shared" si="7"/>
        <v>2</v>
      </c>
      <c r="F72" s="5">
        <f t="shared" si="7"/>
        <v>19</v>
      </c>
      <c r="G72">
        <f>SUM(B72:F72)</f>
        <v>47</v>
      </c>
    </row>
    <row r="73" spans="1:12" ht="14.25" x14ac:dyDescent="0.45">
      <c r="A73" s="5"/>
      <c r="B73" s="5"/>
      <c r="C73" s="5"/>
      <c r="D73" s="5"/>
      <c r="E73" s="5"/>
      <c r="F73" s="5"/>
      <c r="G73"/>
    </row>
    <row r="75" spans="1:12" ht="57" x14ac:dyDescent="0.45">
      <c r="A75" s="22" t="s">
        <v>117</v>
      </c>
      <c r="B75" s="6" t="s">
        <v>88</v>
      </c>
      <c r="C75" s="6" t="s">
        <v>87</v>
      </c>
      <c r="D75" s="6" t="s">
        <v>86</v>
      </c>
      <c r="E75" s="6" t="s">
        <v>90</v>
      </c>
      <c r="F75" s="6" t="s">
        <v>83</v>
      </c>
      <c r="G75" s="6" t="s">
        <v>89</v>
      </c>
      <c r="H75" s="7" t="s">
        <v>94</v>
      </c>
      <c r="I75" s="7" t="s">
        <v>91</v>
      </c>
      <c r="J75" s="7" t="s">
        <v>93</v>
      </c>
      <c r="K75" s="7" t="s">
        <v>92</v>
      </c>
    </row>
    <row r="76" spans="1:12" x14ac:dyDescent="0.45">
      <c r="B76" s="4">
        <f>F72-F66</f>
        <v>10</v>
      </c>
      <c r="C76" s="4">
        <v>9</v>
      </c>
      <c r="D76" s="4">
        <v>14</v>
      </c>
      <c r="E76" s="4">
        <v>3</v>
      </c>
      <c r="F76" s="4">
        <f>B72-B66</f>
        <v>6</v>
      </c>
      <c r="G76" s="4">
        <f>C72-C66</f>
        <v>3</v>
      </c>
      <c r="H76" s="4">
        <v>0</v>
      </c>
      <c r="I76" s="4">
        <v>0</v>
      </c>
      <c r="J76" s="4">
        <v>0</v>
      </c>
      <c r="K76" s="4">
        <v>2</v>
      </c>
      <c r="L76">
        <f>SUM(B76:K76)</f>
        <v>47</v>
      </c>
    </row>
    <row r="77" spans="1:12" x14ac:dyDescent="0.45">
      <c r="A77" s="16" t="s">
        <v>98</v>
      </c>
      <c r="B77" s="9">
        <f>B76/L76</f>
        <v>0.21276595744680851</v>
      </c>
      <c r="C77" s="9">
        <f>C76/L76</f>
        <v>0.19148936170212766</v>
      </c>
      <c r="D77" s="9">
        <f>D76/L76</f>
        <v>0.2978723404255319</v>
      </c>
      <c r="E77" s="9">
        <f>E76/L76</f>
        <v>6.3829787234042548E-2</v>
      </c>
      <c r="F77" s="9">
        <f>F76/L76</f>
        <v>0.1276595744680851</v>
      </c>
      <c r="G77" s="9">
        <f>G76/L76</f>
        <v>6.3829787234042548E-2</v>
      </c>
      <c r="H77" s="9">
        <f>H76/L76</f>
        <v>0</v>
      </c>
      <c r="I77" s="9">
        <f>I76/L76</f>
        <v>0</v>
      </c>
      <c r="J77" s="9">
        <f>J76/L76</f>
        <v>0</v>
      </c>
      <c r="K77" s="9">
        <f>K76/L76</f>
        <v>4.2553191489361701E-2</v>
      </c>
    </row>
    <row r="87" spans="1:13" s="4" customFormat="1" x14ac:dyDescent="0.45">
      <c r="A87" s="16"/>
      <c r="H87"/>
      <c r="I87"/>
      <c r="J87"/>
      <c r="K87"/>
      <c r="L87"/>
      <c r="M87"/>
    </row>
    <row r="98" spans="1:13" ht="36" x14ac:dyDescent="0.45">
      <c r="A98" s="22" t="s">
        <v>118</v>
      </c>
      <c r="B98" s="6" t="s">
        <v>86</v>
      </c>
      <c r="C98" s="6" t="s">
        <v>90</v>
      </c>
      <c r="D98" s="7" t="s">
        <v>94</v>
      </c>
      <c r="E98" s="7" t="s">
        <v>93</v>
      </c>
      <c r="F98" s="6" t="s">
        <v>87</v>
      </c>
      <c r="G98"/>
    </row>
    <row r="99" spans="1:13" x14ac:dyDescent="0.45">
      <c r="B99" s="5">
        <v>14</v>
      </c>
      <c r="C99" s="5">
        <v>3</v>
      </c>
      <c r="D99" s="5">
        <v>0</v>
      </c>
      <c r="E99" s="5">
        <v>0</v>
      </c>
      <c r="F99" s="5">
        <v>9</v>
      </c>
      <c r="G99">
        <f t="shared" ref="G99" si="8">SUM(B99:F99)</f>
        <v>26</v>
      </c>
    </row>
    <row r="100" spans="1:13" x14ac:dyDescent="0.45">
      <c r="A100" s="16" t="s">
        <v>98</v>
      </c>
      <c r="B100" s="9">
        <f>B99/G99</f>
        <v>0.53846153846153844</v>
      </c>
      <c r="C100" s="9">
        <f>C99/G99</f>
        <v>0.11538461538461539</v>
      </c>
      <c r="D100" s="9">
        <f>D99/G99</f>
        <v>0</v>
      </c>
      <c r="E100" s="9">
        <f>E99/G99</f>
        <v>0</v>
      </c>
      <c r="F100" s="9">
        <f>F99/G99</f>
        <v>0.34615384615384615</v>
      </c>
      <c r="G100"/>
    </row>
    <row r="101" spans="1:13" ht="14.25" x14ac:dyDescent="0.45">
      <c r="A101" s="4"/>
    </row>
    <row r="102" spans="1:13" ht="14.25" x14ac:dyDescent="0.45">
      <c r="A102" s="4"/>
    </row>
    <row r="103" spans="1:13" ht="14.25" x14ac:dyDescent="0.45">
      <c r="A103"/>
      <c r="B103"/>
      <c r="C103"/>
      <c r="D103"/>
      <c r="E103"/>
      <c r="F103"/>
    </row>
    <row r="104" spans="1:13" ht="14.25" x14ac:dyDescent="0.45">
      <c r="A104"/>
      <c r="B104"/>
      <c r="C104"/>
      <c r="D104"/>
      <c r="E104"/>
      <c r="F104"/>
    </row>
    <row r="105" spans="1:13" ht="15.75" x14ac:dyDescent="0.45">
      <c r="A105" s="4"/>
      <c r="B105" s="1"/>
      <c r="C105" s="1"/>
      <c r="D105" s="1"/>
      <c r="E105" s="1"/>
      <c r="F105" s="1"/>
    </row>
    <row r="106" spans="1:13" ht="14.25" x14ac:dyDescent="0.45">
      <c r="A106" s="4"/>
      <c r="B106" s="13"/>
      <c r="C106" s="13"/>
      <c r="D106" s="13"/>
      <c r="E106" s="13"/>
      <c r="F106" s="13"/>
      <c r="M106" s="4"/>
    </row>
    <row r="107" spans="1:13" ht="14.25" x14ac:dyDescent="0.45">
      <c r="A107" s="4"/>
      <c r="B107" s="13"/>
      <c r="C107" s="13"/>
      <c r="D107" s="13"/>
      <c r="E107" s="13"/>
      <c r="F107" s="13"/>
      <c r="M107" s="4"/>
    </row>
    <row r="126" spans="1:13" s="4" customFormat="1" ht="28.5" x14ac:dyDescent="0.45">
      <c r="A126"/>
      <c r="B126" s="23" t="s">
        <v>106</v>
      </c>
      <c r="C126" s="24" t="s">
        <v>150</v>
      </c>
      <c r="D126" s="23" t="s">
        <v>98</v>
      </c>
      <c r="H126"/>
      <c r="I126"/>
      <c r="J126"/>
      <c r="K126"/>
      <c r="L126"/>
      <c r="M126"/>
    </row>
    <row r="127" spans="1:13" s="4" customFormat="1" ht="15.75" x14ac:dyDescent="0.5">
      <c r="A127" s="14" t="s">
        <v>143</v>
      </c>
      <c r="B127" s="4">
        <v>21</v>
      </c>
      <c r="C127" s="4">
        <v>33</v>
      </c>
      <c r="D127">
        <f>B127/C127*100</f>
        <v>63.636363636363633</v>
      </c>
      <c r="H127"/>
      <c r="I127"/>
      <c r="J127"/>
      <c r="K127"/>
      <c r="L127"/>
      <c r="M127"/>
    </row>
    <row r="128" spans="1:13" s="4" customFormat="1" ht="15.75" x14ac:dyDescent="0.5">
      <c r="A128" s="14" t="s">
        <v>139</v>
      </c>
      <c r="B128" s="4">
        <v>23</v>
      </c>
      <c r="C128" s="4">
        <v>39</v>
      </c>
      <c r="D128">
        <f>B128/C128*100</f>
        <v>58.974358974358978</v>
      </c>
      <c r="H128"/>
      <c r="I128"/>
      <c r="J128"/>
      <c r="K128"/>
      <c r="L128"/>
      <c r="M128"/>
    </row>
    <row r="129" spans="1:13" s="4" customFormat="1" ht="15.75" x14ac:dyDescent="0.5">
      <c r="A129" s="14" t="s">
        <v>140</v>
      </c>
      <c r="B129" s="4">
        <v>26</v>
      </c>
      <c r="C129" s="4">
        <v>47</v>
      </c>
      <c r="D129">
        <f>B129/C129*100</f>
        <v>55.319148936170215</v>
      </c>
      <c r="H129"/>
      <c r="I129"/>
      <c r="J129"/>
      <c r="K129"/>
      <c r="L129"/>
      <c r="M129"/>
    </row>
    <row r="130" spans="1:13" s="4" customFormat="1" ht="15.75" x14ac:dyDescent="0.5">
      <c r="A130" s="14" t="s">
        <v>141</v>
      </c>
      <c r="B130" s="4">
        <v>38</v>
      </c>
      <c r="C130" s="4">
        <v>73</v>
      </c>
      <c r="D130">
        <f t="shared" ref="D130" si="9">B130/C130*100</f>
        <v>52.054794520547944</v>
      </c>
      <c r="H130"/>
      <c r="I130"/>
      <c r="J130"/>
      <c r="K130"/>
      <c r="L130"/>
      <c r="M130"/>
    </row>
    <row r="131" spans="1:13" s="4" customFormat="1" ht="15.75" x14ac:dyDescent="0.5">
      <c r="A131" s="14" t="s">
        <v>144</v>
      </c>
      <c r="B131" s="4">
        <v>55</v>
      </c>
      <c r="C131" s="4">
        <v>135</v>
      </c>
      <c r="D131">
        <f>B131/C131*100</f>
        <v>40.74074074074074</v>
      </c>
      <c r="H131"/>
      <c r="I131"/>
      <c r="J131"/>
      <c r="K131"/>
      <c r="L131"/>
      <c r="M131"/>
    </row>
    <row r="132" spans="1:13" s="4" customFormat="1" ht="14.25" x14ac:dyDescent="0.45">
      <c r="A132"/>
      <c r="C132"/>
      <c r="D132"/>
      <c r="H132"/>
      <c r="I132"/>
      <c r="J132"/>
      <c r="K132"/>
      <c r="L132"/>
      <c r="M132"/>
    </row>
    <row r="133" spans="1:13" s="4" customFormat="1" ht="14.25" x14ac:dyDescent="0.45">
      <c r="A133"/>
      <c r="B133"/>
      <c r="C133"/>
      <c r="D133"/>
      <c r="H133"/>
      <c r="I133"/>
      <c r="J133"/>
      <c r="K133"/>
      <c r="L133"/>
      <c r="M133"/>
    </row>
    <row r="134" spans="1:13" s="4" customFormat="1" ht="14.25" x14ac:dyDescent="0.45">
      <c r="A134"/>
      <c r="B134"/>
      <c r="C134"/>
      <c r="D134"/>
      <c r="H134"/>
      <c r="I134"/>
      <c r="J134"/>
      <c r="K134"/>
      <c r="L134"/>
      <c r="M134"/>
    </row>
    <row r="135" spans="1:13" s="4" customFormat="1" ht="14.25" x14ac:dyDescent="0.45">
      <c r="A135"/>
      <c r="B135"/>
      <c r="C135"/>
      <c r="D135"/>
      <c r="H135"/>
      <c r="I135"/>
      <c r="J135"/>
      <c r="K135"/>
      <c r="L135"/>
      <c r="M135"/>
    </row>
    <row r="136" spans="1:13" s="4" customFormat="1" ht="14.25" x14ac:dyDescent="0.45">
      <c r="A136"/>
      <c r="B136"/>
      <c r="C136"/>
      <c r="D136"/>
      <c r="H136"/>
      <c r="I136"/>
      <c r="J136"/>
      <c r="K136"/>
      <c r="L136"/>
      <c r="M136"/>
    </row>
    <row r="137" spans="1:13" s="4" customFormat="1" ht="14.25" x14ac:dyDescent="0.45">
      <c r="A137"/>
      <c r="B137"/>
      <c r="C137"/>
      <c r="D137"/>
      <c r="H137"/>
      <c r="I137"/>
      <c r="J137"/>
      <c r="K137"/>
      <c r="L137"/>
      <c r="M137"/>
    </row>
    <row r="138" spans="1:13" s="4" customFormat="1" ht="14.25" x14ac:dyDescent="0.45">
      <c r="A138"/>
      <c r="B138"/>
      <c r="C138"/>
      <c r="D138"/>
      <c r="H138"/>
      <c r="I138"/>
      <c r="J138"/>
      <c r="K138"/>
      <c r="L138"/>
      <c r="M138"/>
    </row>
    <row r="139" spans="1:13" s="4" customFormat="1" ht="14.25" x14ac:dyDescent="0.45">
      <c r="A139"/>
      <c r="B139"/>
      <c r="C139"/>
      <c r="D139"/>
      <c r="H139"/>
      <c r="I139"/>
      <c r="J139"/>
      <c r="K139"/>
      <c r="L139"/>
      <c r="M139"/>
    </row>
    <row r="140" spans="1:13" s="4" customFormat="1" ht="14.25" x14ac:dyDescent="0.45">
      <c r="A140"/>
      <c r="B140"/>
      <c r="C140"/>
      <c r="D140"/>
      <c r="H140"/>
      <c r="I140"/>
      <c r="J140"/>
      <c r="K140"/>
      <c r="L140"/>
      <c r="M140"/>
    </row>
    <row r="141" spans="1:13" s="4" customFormat="1" ht="14.25" x14ac:dyDescent="0.45">
      <c r="A141"/>
      <c r="B141"/>
      <c r="C141"/>
      <c r="D141"/>
      <c r="H141"/>
      <c r="I141"/>
      <c r="J141"/>
      <c r="K141"/>
      <c r="L141"/>
      <c r="M141"/>
    </row>
    <row r="142" spans="1:13" s="4" customFormat="1" ht="14.25" x14ac:dyDescent="0.45">
      <c r="A142"/>
      <c r="B142"/>
      <c r="C142"/>
      <c r="D142"/>
      <c r="H142"/>
      <c r="I142"/>
      <c r="J142"/>
      <c r="K142"/>
      <c r="L142"/>
      <c r="M142"/>
    </row>
    <row r="143" spans="1:13" s="4" customFormat="1" ht="14.25" x14ac:dyDescent="0.45">
      <c r="A143"/>
      <c r="B143"/>
      <c r="C143"/>
      <c r="D143"/>
      <c r="H143"/>
      <c r="I143"/>
      <c r="J143"/>
      <c r="K143"/>
      <c r="L143"/>
      <c r="M143"/>
    </row>
    <row r="144" spans="1:13" s="4" customFormat="1" ht="14.25" x14ac:dyDescent="0.45">
      <c r="A144"/>
      <c r="B144"/>
      <c r="C144"/>
      <c r="D144"/>
      <c r="H144"/>
      <c r="I144"/>
      <c r="J144"/>
      <c r="K144"/>
      <c r="L144"/>
      <c r="M144"/>
    </row>
    <row r="145" spans="1:13" s="4" customFormat="1" ht="14.25" x14ac:dyDescent="0.45">
      <c r="A145"/>
      <c r="B145"/>
      <c r="C145"/>
      <c r="D145"/>
      <c r="H145"/>
      <c r="I145"/>
      <c r="J145"/>
      <c r="K145"/>
      <c r="L145"/>
      <c r="M145"/>
    </row>
    <row r="146" spans="1:13" s="4" customFormat="1" ht="14.25" x14ac:dyDescent="0.45">
      <c r="A146"/>
      <c r="B146"/>
      <c r="C146"/>
      <c r="D146"/>
      <c r="H146"/>
      <c r="I146"/>
      <c r="J146"/>
      <c r="K146"/>
      <c r="L146"/>
      <c r="M146"/>
    </row>
    <row r="147" spans="1:13" s="4" customFormat="1" ht="14.25" x14ac:dyDescent="0.45">
      <c r="A147"/>
      <c r="B147"/>
      <c r="C147"/>
      <c r="D147"/>
      <c r="H147"/>
      <c r="I147"/>
      <c r="J147"/>
      <c r="K147"/>
      <c r="L147"/>
      <c r="M14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05"/>
  <sheetViews>
    <sheetView topLeftCell="A97" workbookViewId="0">
      <selection activeCell="A58" sqref="A58"/>
    </sheetView>
  </sheetViews>
  <sheetFormatPr defaultRowHeight="14.25" x14ac:dyDescent="0.45"/>
  <cols>
    <col min="1" max="1" width="21.86328125" bestFit="1" customWidth="1"/>
    <col min="2" max="2" width="19" customWidth="1"/>
    <col min="3" max="3" width="10" bestFit="1" customWidth="1"/>
    <col min="4" max="4" width="21.3984375" bestFit="1" customWidth="1"/>
    <col min="5" max="5" width="12.59765625" bestFit="1" customWidth="1"/>
    <col min="6" max="6" width="17" customWidth="1"/>
    <col min="15" max="15" width="21.86328125" style="4" bestFit="1" customWidth="1"/>
    <col min="16" max="16" width="19" customWidth="1"/>
    <col min="17" max="17" width="10" bestFit="1" customWidth="1"/>
    <col min="18" max="18" width="21.3984375" bestFit="1" customWidth="1"/>
    <col min="19" max="19" width="12.59765625" bestFit="1" customWidth="1"/>
    <col min="20" max="20" width="17" customWidth="1"/>
  </cols>
  <sheetData>
    <row r="1" spans="1:21" ht="15.75" x14ac:dyDescent="0.45">
      <c r="O1" s="21" t="s">
        <v>116</v>
      </c>
      <c r="P1" s="18"/>
      <c r="Q1" s="18"/>
      <c r="R1" s="18"/>
      <c r="S1" s="18"/>
      <c r="T1" s="18"/>
    </row>
    <row r="2" spans="1:21" ht="15.75" x14ac:dyDescent="0.5">
      <c r="A2" s="12" t="s">
        <v>100</v>
      </c>
      <c r="O2" s="5"/>
      <c r="P2" s="15" t="s">
        <v>83</v>
      </c>
      <c r="Q2" s="15" t="s">
        <v>89</v>
      </c>
      <c r="R2" s="15" t="s">
        <v>95</v>
      </c>
      <c r="S2" s="15" t="s">
        <v>92</v>
      </c>
      <c r="T2" s="15" t="s">
        <v>88</v>
      </c>
      <c r="U2" s="15" t="s">
        <v>76</v>
      </c>
    </row>
    <row r="3" spans="1:21" ht="15.75" x14ac:dyDescent="0.45">
      <c r="A3" s="4"/>
      <c r="B3" s="1" t="s">
        <v>83</v>
      </c>
      <c r="C3" s="1" t="s">
        <v>89</v>
      </c>
      <c r="D3" s="1" t="s">
        <v>95</v>
      </c>
      <c r="E3" s="1" t="s">
        <v>92</v>
      </c>
      <c r="F3" s="1" t="s">
        <v>88</v>
      </c>
      <c r="O3" s="4" t="s">
        <v>113</v>
      </c>
      <c r="P3" s="4">
        <v>13</v>
      </c>
      <c r="Q3" s="4">
        <v>1</v>
      </c>
      <c r="R3" s="4">
        <v>0</v>
      </c>
      <c r="S3" s="4">
        <v>0</v>
      </c>
      <c r="T3" s="4">
        <v>2</v>
      </c>
      <c r="U3">
        <f>SUM(P3:T3)</f>
        <v>16</v>
      </c>
    </row>
    <row r="4" spans="1:21" x14ac:dyDescent="0.45">
      <c r="A4" s="4" t="s">
        <v>85</v>
      </c>
      <c r="B4" s="4">
        <v>36</v>
      </c>
      <c r="C4" s="4">
        <v>7</v>
      </c>
      <c r="D4" s="4">
        <v>2</v>
      </c>
      <c r="E4" s="4">
        <v>2</v>
      </c>
      <c r="F4" s="4">
        <v>13</v>
      </c>
      <c r="O4" s="4" t="s">
        <v>112</v>
      </c>
      <c r="P4" s="4">
        <v>5</v>
      </c>
      <c r="Q4" s="4">
        <v>1</v>
      </c>
      <c r="R4" s="4">
        <v>0</v>
      </c>
      <c r="S4" s="4">
        <v>0</v>
      </c>
      <c r="T4" s="4">
        <v>1</v>
      </c>
      <c r="U4">
        <f t="shared" ref="U4:U10" si="0">SUM(P4:T4)</f>
        <v>7</v>
      </c>
    </row>
    <row r="5" spans="1:21" x14ac:dyDescent="0.45">
      <c r="A5" s="4" t="s">
        <v>101</v>
      </c>
      <c r="B5" s="4">
        <v>15</v>
      </c>
      <c r="C5" s="4">
        <v>30</v>
      </c>
      <c r="D5" s="4">
        <v>10</v>
      </c>
      <c r="E5" s="4">
        <v>8</v>
      </c>
      <c r="F5" s="4">
        <v>55</v>
      </c>
      <c r="O5" s="5" t="s">
        <v>114</v>
      </c>
      <c r="P5" s="5">
        <v>18</v>
      </c>
      <c r="Q5" s="5">
        <v>2</v>
      </c>
      <c r="R5" s="5">
        <v>0</v>
      </c>
      <c r="S5" s="5">
        <v>0</v>
      </c>
      <c r="T5" s="5">
        <v>3</v>
      </c>
      <c r="U5">
        <f t="shared" si="0"/>
        <v>23</v>
      </c>
    </row>
    <row r="6" spans="1:21" x14ac:dyDescent="0.45">
      <c r="A6" s="4" t="s">
        <v>84</v>
      </c>
      <c r="B6" s="4">
        <f>B4+B5</f>
        <v>51</v>
      </c>
      <c r="C6" s="4">
        <f t="shared" ref="C6:E6" si="1">C4+C5</f>
        <v>37</v>
      </c>
      <c r="D6" s="4">
        <f t="shared" si="1"/>
        <v>12</v>
      </c>
      <c r="E6" s="4">
        <f t="shared" si="1"/>
        <v>10</v>
      </c>
      <c r="F6" s="4">
        <f>F4+F5</f>
        <v>68</v>
      </c>
      <c r="G6" s="4"/>
      <c r="H6" s="4"/>
      <c r="I6" s="4"/>
      <c r="J6" s="4"/>
      <c r="K6" s="4"/>
      <c r="L6" s="4"/>
      <c r="M6" s="4"/>
      <c r="O6" s="5"/>
      <c r="P6" s="5"/>
      <c r="Q6" s="5"/>
      <c r="R6" s="5"/>
      <c r="S6" s="5"/>
      <c r="T6" s="5"/>
    </row>
    <row r="7" spans="1:21" ht="15.75" x14ac:dyDescent="0.45">
      <c r="A7" s="4" t="s">
        <v>108</v>
      </c>
      <c r="B7">
        <f>SUM(B6:F6)</f>
        <v>178</v>
      </c>
      <c r="O7" s="21" t="s">
        <v>115</v>
      </c>
      <c r="P7" s="18"/>
      <c r="Q7" s="18"/>
      <c r="R7" s="18"/>
      <c r="S7" s="18"/>
      <c r="T7" s="18"/>
    </row>
    <row r="8" spans="1:21" s="4" customFormat="1" ht="15.75" x14ac:dyDescent="0.45">
      <c r="A8"/>
      <c r="B8"/>
      <c r="C8"/>
      <c r="D8"/>
      <c r="E8"/>
      <c r="F8"/>
      <c r="G8"/>
      <c r="H8"/>
      <c r="I8"/>
      <c r="J8"/>
      <c r="K8"/>
      <c r="L8"/>
      <c r="M8"/>
      <c r="O8" s="5"/>
      <c r="P8" s="15" t="s">
        <v>83</v>
      </c>
      <c r="Q8" s="15" t="s">
        <v>89</v>
      </c>
      <c r="R8" s="15" t="s">
        <v>95</v>
      </c>
      <c r="S8" s="15" t="s">
        <v>92</v>
      </c>
      <c r="T8" s="15" t="s">
        <v>88</v>
      </c>
      <c r="U8" s="15" t="s">
        <v>76</v>
      </c>
    </row>
    <row r="9" spans="1:21" ht="15.75" x14ac:dyDescent="0.45">
      <c r="A9" s="4" t="s">
        <v>98</v>
      </c>
      <c r="B9" s="1" t="s">
        <v>83</v>
      </c>
      <c r="C9" s="1" t="s">
        <v>89</v>
      </c>
      <c r="D9" s="1" t="s">
        <v>95</v>
      </c>
      <c r="E9" s="1" t="s">
        <v>92</v>
      </c>
      <c r="F9" s="1" t="s">
        <v>88</v>
      </c>
      <c r="O9" s="4" t="s">
        <v>113</v>
      </c>
      <c r="P9" s="4">
        <v>16</v>
      </c>
      <c r="Q9" s="4">
        <v>2</v>
      </c>
      <c r="R9" s="4">
        <v>0</v>
      </c>
      <c r="S9" s="4">
        <v>1</v>
      </c>
      <c r="T9" s="4">
        <v>4</v>
      </c>
      <c r="U9">
        <f t="shared" si="0"/>
        <v>23</v>
      </c>
    </row>
    <row r="10" spans="1:21" x14ac:dyDescent="0.45">
      <c r="A10" s="4" t="s">
        <v>85</v>
      </c>
      <c r="B10" s="13">
        <f>B4/B6*100</f>
        <v>70.588235294117652</v>
      </c>
      <c r="C10" s="13">
        <f t="shared" ref="C10:E10" si="2">C4/C6*100</f>
        <v>18.918918918918919</v>
      </c>
      <c r="D10" s="13">
        <f t="shared" si="2"/>
        <v>16.666666666666664</v>
      </c>
      <c r="E10" s="13">
        <f t="shared" si="2"/>
        <v>20</v>
      </c>
      <c r="F10" s="13">
        <f t="shared" ref="F10" si="3">F4/F6*100</f>
        <v>19.117647058823529</v>
      </c>
      <c r="O10" s="4" t="s">
        <v>112</v>
      </c>
      <c r="P10" s="4">
        <v>8</v>
      </c>
      <c r="Q10" s="4">
        <v>3</v>
      </c>
      <c r="R10" s="4">
        <v>0</v>
      </c>
      <c r="S10" s="4">
        <v>1</v>
      </c>
      <c r="T10" s="4">
        <v>4</v>
      </c>
      <c r="U10">
        <f t="shared" si="0"/>
        <v>16</v>
      </c>
    </row>
    <row r="11" spans="1:21" x14ac:dyDescent="0.45">
      <c r="A11" s="4" t="s">
        <v>101</v>
      </c>
      <c r="B11" s="13">
        <f>B5/B6*100</f>
        <v>29.411764705882355</v>
      </c>
      <c r="C11" s="13">
        <f t="shared" ref="C11:E11" si="4">C5/C6*100</f>
        <v>81.081081081081081</v>
      </c>
      <c r="D11" s="13">
        <f t="shared" si="4"/>
        <v>83.333333333333343</v>
      </c>
      <c r="E11" s="13">
        <f t="shared" si="4"/>
        <v>80</v>
      </c>
      <c r="F11" s="13">
        <f t="shared" ref="F11" si="5">F5/F6*100</f>
        <v>80.882352941176478</v>
      </c>
      <c r="O11" s="5" t="s">
        <v>114</v>
      </c>
      <c r="P11" s="5">
        <v>24</v>
      </c>
      <c r="Q11" s="5">
        <v>5</v>
      </c>
      <c r="R11" s="5">
        <v>0</v>
      </c>
      <c r="S11" s="5">
        <v>2</v>
      </c>
      <c r="T11" s="5">
        <v>8</v>
      </c>
      <c r="U11">
        <f>SUM(P11:T11)</f>
        <v>39</v>
      </c>
    </row>
    <row r="12" spans="1:21" x14ac:dyDescent="0.45">
      <c r="A12" s="4"/>
      <c r="B12" s="4"/>
      <c r="C12" s="4"/>
      <c r="D12" s="4"/>
      <c r="E12" s="4"/>
      <c r="F12" s="4"/>
    </row>
    <row r="18" spans="1:6" ht="15.75" x14ac:dyDescent="0.5">
      <c r="A18" s="17" t="s">
        <v>134</v>
      </c>
      <c r="B18" s="18"/>
      <c r="C18" s="18"/>
      <c r="D18" s="18"/>
      <c r="E18" s="18"/>
      <c r="F18" s="18"/>
    </row>
    <row r="19" spans="1:6" ht="15.75" x14ac:dyDescent="0.45">
      <c r="A19" s="5"/>
      <c r="B19" s="15" t="s">
        <v>83</v>
      </c>
      <c r="C19" s="15" t="s">
        <v>89</v>
      </c>
      <c r="D19" s="15" t="s">
        <v>95</v>
      </c>
      <c r="E19" s="15" t="s">
        <v>92</v>
      </c>
      <c r="F19" s="15" t="s">
        <v>88</v>
      </c>
    </row>
    <row r="20" spans="1:6" x14ac:dyDescent="0.45">
      <c r="A20" s="5" t="s">
        <v>85</v>
      </c>
      <c r="B20" s="5">
        <v>23</v>
      </c>
      <c r="C20" s="5">
        <v>6</v>
      </c>
      <c r="D20" s="5">
        <v>2</v>
      </c>
      <c r="E20" s="5">
        <v>2</v>
      </c>
      <c r="F20" s="5">
        <v>12</v>
      </c>
    </row>
    <row r="21" spans="1:6" x14ac:dyDescent="0.45">
      <c r="A21" s="5" t="s">
        <v>101</v>
      </c>
      <c r="B21" s="5">
        <v>12</v>
      </c>
      <c r="C21" s="5">
        <v>29</v>
      </c>
      <c r="D21" s="5">
        <v>10</v>
      </c>
      <c r="E21" s="5">
        <v>7</v>
      </c>
      <c r="F21" s="5">
        <v>52</v>
      </c>
    </row>
    <row r="22" spans="1:6" x14ac:dyDescent="0.45">
      <c r="A22" s="5" t="s">
        <v>84</v>
      </c>
      <c r="B22" s="5">
        <f>B20+B21</f>
        <v>35</v>
      </c>
      <c r="C22" s="5">
        <f t="shared" ref="C22:F22" si="6">C20+C21</f>
        <v>35</v>
      </c>
      <c r="D22" s="5">
        <f>D20+D21</f>
        <v>12</v>
      </c>
      <c r="E22" s="5">
        <f t="shared" si="6"/>
        <v>9</v>
      </c>
      <c r="F22" s="5">
        <f t="shared" si="6"/>
        <v>64</v>
      </c>
    </row>
    <row r="23" spans="1:6" x14ac:dyDescent="0.45">
      <c r="A23" s="5" t="s">
        <v>106</v>
      </c>
      <c r="B23" s="18">
        <f>SUM(B20:F20)</f>
        <v>45</v>
      </c>
      <c r="C23" s="18"/>
      <c r="D23" s="18" t="s">
        <v>107</v>
      </c>
      <c r="E23" s="18">
        <f>SUM(B22:F22)</f>
        <v>155</v>
      </c>
      <c r="F23" s="18"/>
    </row>
    <row r="24" spans="1:6" x14ac:dyDescent="0.45">
      <c r="A24" s="18"/>
      <c r="B24" s="18"/>
      <c r="C24" s="18"/>
      <c r="D24" s="18"/>
      <c r="E24" s="18"/>
      <c r="F24" s="18"/>
    </row>
    <row r="25" spans="1:6" ht="15.75" x14ac:dyDescent="0.45">
      <c r="A25" s="5" t="s">
        <v>98</v>
      </c>
      <c r="B25" s="15" t="s">
        <v>83</v>
      </c>
      <c r="C25" s="15" t="s">
        <v>89</v>
      </c>
      <c r="D25" s="15" t="s">
        <v>95</v>
      </c>
      <c r="E25" s="15" t="s">
        <v>92</v>
      </c>
      <c r="F25" s="15" t="s">
        <v>88</v>
      </c>
    </row>
    <row r="26" spans="1:6" x14ac:dyDescent="0.45">
      <c r="A26" s="5" t="s">
        <v>85</v>
      </c>
      <c r="B26" s="19">
        <f>B20/B22*100</f>
        <v>65.714285714285708</v>
      </c>
      <c r="C26" s="19">
        <f t="shared" ref="C26:F26" si="7">C20/C22*100</f>
        <v>17.142857142857142</v>
      </c>
      <c r="D26" s="19">
        <f t="shared" si="7"/>
        <v>16.666666666666664</v>
      </c>
      <c r="E26" s="19">
        <f t="shared" si="7"/>
        <v>22.222222222222221</v>
      </c>
      <c r="F26" s="19">
        <f t="shared" si="7"/>
        <v>18.75</v>
      </c>
    </row>
    <row r="27" spans="1:6" x14ac:dyDescent="0.45">
      <c r="A27" s="5" t="s">
        <v>101</v>
      </c>
      <c r="B27" s="19">
        <f>B21/B22*100</f>
        <v>34.285714285714285</v>
      </c>
      <c r="C27" s="19">
        <f t="shared" ref="C27:E27" si="8">C21/C22*100</f>
        <v>82.857142857142861</v>
      </c>
      <c r="D27" s="19">
        <f t="shared" si="8"/>
        <v>83.333333333333343</v>
      </c>
      <c r="E27" s="19">
        <f t="shared" si="8"/>
        <v>77.777777777777786</v>
      </c>
      <c r="F27" s="19">
        <f>F21/F22*100</f>
        <v>81.25</v>
      </c>
    </row>
    <row r="28" spans="1:6" x14ac:dyDescent="0.45">
      <c r="A28" s="18"/>
      <c r="B28" s="18"/>
      <c r="C28" s="18"/>
      <c r="D28" s="18"/>
      <c r="E28" s="18"/>
      <c r="F28" s="18"/>
    </row>
    <row r="31" spans="1:6" ht="15.75" x14ac:dyDescent="0.5">
      <c r="A31" s="17" t="s">
        <v>135</v>
      </c>
      <c r="B31" s="18"/>
      <c r="C31" s="18"/>
      <c r="D31" s="18"/>
      <c r="E31" s="18"/>
      <c r="F31" s="18"/>
    </row>
    <row r="32" spans="1:6" ht="15.75" x14ac:dyDescent="0.45">
      <c r="A32" s="5"/>
      <c r="B32" s="15" t="s">
        <v>83</v>
      </c>
      <c r="C32" s="15" t="s">
        <v>89</v>
      </c>
      <c r="D32" s="15" t="s">
        <v>95</v>
      </c>
      <c r="E32" s="15" t="s">
        <v>92</v>
      </c>
      <c r="F32" s="15" t="s">
        <v>88</v>
      </c>
    </row>
    <row r="33" spans="1:6" x14ac:dyDescent="0.45">
      <c r="A33" s="5" t="s">
        <v>85</v>
      </c>
      <c r="B33" s="5">
        <v>23</v>
      </c>
      <c r="C33" s="5">
        <v>5</v>
      </c>
      <c r="D33" s="5">
        <v>2</v>
      </c>
      <c r="E33" s="5">
        <v>2</v>
      </c>
      <c r="F33" s="5">
        <v>10</v>
      </c>
    </row>
    <row r="34" spans="1:6" x14ac:dyDescent="0.45">
      <c r="A34" s="5" t="s">
        <v>101</v>
      </c>
      <c r="B34" s="5">
        <v>9</v>
      </c>
      <c r="C34" s="5">
        <v>28</v>
      </c>
      <c r="D34" s="5">
        <v>10</v>
      </c>
      <c r="E34" s="5">
        <v>7</v>
      </c>
      <c r="F34" s="5">
        <v>49</v>
      </c>
    </row>
    <row r="35" spans="1:6" x14ac:dyDescent="0.45">
      <c r="A35" s="5" t="s">
        <v>84</v>
      </c>
      <c r="B35" s="5">
        <f>B33+B34</f>
        <v>32</v>
      </c>
      <c r="C35" s="5">
        <f t="shared" ref="C35" si="9">C33+C34</f>
        <v>33</v>
      </c>
      <c r="D35" s="5">
        <f>D33+D34</f>
        <v>12</v>
      </c>
      <c r="E35" s="5">
        <f t="shared" ref="E35:F35" si="10">E33+E34</f>
        <v>9</v>
      </c>
      <c r="F35" s="5">
        <f t="shared" si="10"/>
        <v>59</v>
      </c>
    </row>
    <row r="36" spans="1:6" x14ac:dyDescent="0.45">
      <c r="A36" s="5" t="s">
        <v>106</v>
      </c>
      <c r="B36" s="18">
        <f>SUM(B33:F33)</f>
        <v>42</v>
      </c>
      <c r="C36" s="18"/>
      <c r="D36" s="18" t="s">
        <v>107</v>
      </c>
      <c r="E36" s="18">
        <f>SUM(B35:F35)</f>
        <v>145</v>
      </c>
      <c r="F36" s="18"/>
    </row>
    <row r="37" spans="1:6" x14ac:dyDescent="0.45">
      <c r="A37" s="18"/>
      <c r="B37" s="18"/>
      <c r="C37" s="18"/>
      <c r="D37" s="18"/>
      <c r="E37" s="18"/>
      <c r="F37" s="18"/>
    </row>
    <row r="38" spans="1:6" ht="15.75" x14ac:dyDescent="0.45">
      <c r="A38" s="5" t="s">
        <v>98</v>
      </c>
      <c r="B38" s="15" t="s">
        <v>83</v>
      </c>
      <c r="C38" s="15" t="s">
        <v>89</v>
      </c>
      <c r="D38" s="15" t="s">
        <v>95</v>
      </c>
      <c r="E38" s="15" t="s">
        <v>92</v>
      </c>
      <c r="F38" s="15" t="s">
        <v>88</v>
      </c>
    </row>
    <row r="39" spans="1:6" x14ac:dyDescent="0.45">
      <c r="A39" s="5" t="s">
        <v>85</v>
      </c>
      <c r="B39" s="19">
        <f>B33/B35*100</f>
        <v>71.875</v>
      </c>
      <c r="C39" s="19">
        <f t="shared" ref="C39:F39" si="11">C33/C35*100</f>
        <v>15.151515151515152</v>
      </c>
      <c r="D39" s="19">
        <f t="shared" si="11"/>
        <v>16.666666666666664</v>
      </c>
      <c r="E39" s="19">
        <f t="shared" si="11"/>
        <v>22.222222222222221</v>
      </c>
      <c r="F39" s="19">
        <f t="shared" si="11"/>
        <v>16.949152542372879</v>
      </c>
    </row>
    <row r="40" spans="1:6" x14ac:dyDescent="0.45">
      <c r="A40" s="5" t="s">
        <v>101</v>
      </c>
      <c r="B40" s="19">
        <f>B34/B35*100</f>
        <v>28.125</v>
      </c>
      <c r="C40" s="19">
        <f t="shared" ref="C40:E40" si="12">C34/C35*100</f>
        <v>84.848484848484844</v>
      </c>
      <c r="D40" s="19">
        <f t="shared" si="12"/>
        <v>83.333333333333343</v>
      </c>
      <c r="E40" s="19">
        <f t="shared" si="12"/>
        <v>77.777777777777786</v>
      </c>
      <c r="F40" s="19">
        <f>F34/F35*100</f>
        <v>83.050847457627114</v>
      </c>
    </row>
    <row r="48" spans="1:6" ht="15.75" x14ac:dyDescent="0.5">
      <c r="A48" s="17" t="s">
        <v>136</v>
      </c>
      <c r="B48" s="18"/>
      <c r="C48" s="18"/>
      <c r="D48" s="18"/>
      <c r="E48" s="18"/>
      <c r="F48" s="18"/>
    </row>
    <row r="49" spans="1:6" ht="15.75" x14ac:dyDescent="0.45">
      <c r="A49" s="5"/>
      <c r="B49" s="15" t="s">
        <v>83</v>
      </c>
      <c r="C49" s="15" t="s">
        <v>89</v>
      </c>
      <c r="D49" s="15" t="s">
        <v>95</v>
      </c>
      <c r="E49" s="15" t="s">
        <v>92</v>
      </c>
      <c r="F49" s="15" t="s">
        <v>88</v>
      </c>
    </row>
    <row r="50" spans="1:6" x14ac:dyDescent="0.45">
      <c r="A50" s="5" t="s">
        <v>85</v>
      </c>
      <c r="B50" s="5">
        <v>18</v>
      </c>
      <c r="C50" s="5">
        <v>4</v>
      </c>
      <c r="D50" s="5">
        <v>1</v>
      </c>
      <c r="E50" s="5">
        <v>2</v>
      </c>
      <c r="F50" s="5">
        <v>4</v>
      </c>
    </row>
    <row r="51" spans="1:6" x14ac:dyDescent="0.45">
      <c r="A51" s="5" t="s">
        <v>101</v>
      </c>
      <c r="B51" s="5">
        <v>7</v>
      </c>
      <c r="C51" s="5">
        <v>19</v>
      </c>
      <c r="D51" s="5">
        <v>10</v>
      </c>
      <c r="E51" s="5">
        <v>7</v>
      </c>
      <c r="F51" s="5">
        <v>45</v>
      </c>
    </row>
    <row r="52" spans="1:6" x14ac:dyDescent="0.45">
      <c r="A52" s="5" t="s">
        <v>84</v>
      </c>
      <c r="B52" s="5">
        <f>B50+B51</f>
        <v>25</v>
      </c>
      <c r="C52" s="5">
        <f t="shared" ref="C52" si="13">C50+C51</f>
        <v>23</v>
      </c>
      <c r="D52" s="5">
        <f>D50+D51</f>
        <v>11</v>
      </c>
      <c r="E52" s="5">
        <f t="shared" ref="E52:F52" si="14">E50+E51</f>
        <v>9</v>
      </c>
      <c r="F52" s="5">
        <f t="shared" si="14"/>
        <v>49</v>
      </c>
    </row>
    <row r="53" spans="1:6" x14ac:dyDescent="0.45">
      <c r="A53" s="5" t="s">
        <v>106</v>
      </c>
      <c r="B53" s="18">
        <f>SUM(B50:F50)</f>
        <v>29</v>
      </c>
      <c r="C53" s="18"/>
      <c r="D53" s="18" t="s">
        <v>107</v>
      </c>
      <c r="E53" s="18">
        <f>SUM(B52:F52)</f>
        <v>117</v>
      </c>
      <c r="F53" s="18"/>
    </row>
    <row r="54" spans="1:6" x14ac:dyDescent="0.45">
      <c r="A54" s="18"/>
      <c r="B54" s="18"/>
      <c r="C54" s="18"/>
      <c r="D54" s="18"/>
      <c r="E54" s="18"/>
      <c r="F54" s="18"/>
    </row>
    <row r="55" spans="1:6" ht="15.75" x14ac:dyDescent="0.45">
      <c r="A55" s="5" t="s">
        <v>98</v>
      </c>
      <c r="B55" s="15" t="s">
        <v>83</v>
      </c>
      <c r="C55" s="15" t="s">
        <v>89</v>
      </c>
      <c r="D55" s="15" t="s">
        <v>95</v>
      </c>
      <c r="E55" s="15" t="s">
        <v>92</v>
      </c>
      <c r="F55" s="15" t="s">
        <v>88</v>
      </c>
    </row>
    <row r="56" spans="1:6" x14ac:dyDescent="0.45">
      <c r="A56" s="5" t="s">
        <v>85</v>
      </c>
      <c r="B56" s="19">
        <f>B50/B52*100</f>
        <v>72</v>
      </c>
      <c r="C56" s="19">
        <f t="shared" ref="C56:F56" si="15">C50/C52*100</f>
        <v>17.391304347826086</v>
      </c>
      <c r="D56" s="19">
        <f t="shared" si="15"/>
        <v>9.0909090909090917</v>
      </c>
      <c r="E56" s="19">
        <f t="shared" si="15"/>
        <v>22.222222222222221</v>
      </c>
      <c r="F56" s="19">
        <f t="shared" si="15"/>
        <v>8.1632653061224492</v>
      </c>
    </row>
    <row r="57" spans="1:6" x14ac:dyDescent="0.45">
      <c r="A57" s="5" t="s">
        <v>101</v>
      </c>
      <c r="B57" s="19">
        <f>B51/B52*100</f>
        <v>28.000000000000004</v>
      </c>
      <c r="C57" s="19">
        <f t="shared" ref="C57:E57" si="16">C51/C52*100</f>
        <v>82.608695652173907</v>
      </c>
      <c r="D57" s="19">
        <f t="shared" si="16"/>
        <v>90.909090909090907</v>
      </c>
      <c r="E57" s="19">
        <f t="shared" si="16"/>
        <v>77.777777777777786</v>
      </c>
      <c r="F57" s="19">
        <f>F51/F52*100</f>
        <v>91.83673469387756</v>
      </c>
    </row>
    <row r="60" spans="1:6" ht="15.75" x14ac:dyDescent="0.5">
      <c r="A60" s="17" t="s">
        <v>145</v>
      </c>
      <c r="B60" s="18"/>
      <c r="C60" s="18"/>
      <c r="D60" s="18"/>
      <c r="E60" s="18"/>
      <c r="F60" s="18"/>
    </row>
    <row r="61" spans="1:6" ht="15.75" x14ac:dyDescent="0.45">
      <c r="A61" s="5"/>
      <c r="B61" s="15" t="s">
        <v>83</v>
      </c>
      <c r="C61" s="15" t="s">
        <v>89</v>
      </c>
      <c r="D61" s="15" t="s">
        <v>95</v>
      </c>
      <c r="E61" s="15" t="s">
        <v>92</v>
      </c>
      <c r="F61" s="15" t="s">
        <v>88</v>
      </c>
    </row>
    <row r="62" spans="1:6" x14ac:dyDescent="0.45">
      <c r="A62" s="5" t="s">
        <v>85</v>
      </c>
      <c r="B62" s="5">
        <v>8</v>
      </c>
      <c r="C62" s="5">
        <v>2</v>
      </c>
      <c r="D62" s="5">
        <v>0</v>
      </c>
      <c r="E62" s="5">
        <v>0</v>
      </c>
      <c r="F62" s="5">
        <v>0</v>
      </c>
    </row>
    <row r="63" spans="1:6" x14ac:dyDescent="0.45">
      <c r="A63" s="5" t="s">
        <v>101</v>
      </c>
      <c r="B63" s="5">
        <v>5</v>
      </c>
      <c r="C63" s="5">
        <v>2</v>
      </c>
      <c r="D63" s="5">
        <v>4</v>
      </c>
      <c r="E63" s="5">
        <v>3</v>
      </c>
      <c r="F63" s="5">
        <v>20</v>
      </c>
    </row>
    <row r="64" spans="1:6" x14ac:dyDescent="0.45">
      <c r="A64" s="5" t="s">
        <v>84</v>
      </c>
      <c r="B64" s="5">
        <f>B62+B63</f>
        <v>13</v>
      </c>
      <c r="C64" s="5">
        <f t="shared" ref="C64" si="17">C62+C63</f>
        <v>4</v>
      </c>
      <c r="D64" s="5">
        <f>D62+D63</f>
        <v>4</v>
      </c>
      <c r="E64" s="5">
        <f t="shared" ref="E64:F64" si="18">E62+E63</f>
        <v>3</v>
      </c>
      <c r="F64" s="5">
        <f t="shared" si="18"/>
        <v>20</v>
      </c>
    </row>
    <row r="65" spans="1:6" x14ac:dyDescent="0.45">
      <c r="A65" s="5" t="s">
        <v>106</v>
      </c>
      <c r="B65" s="18">
        <f>SUM(B62:F62)</f>
        <v>10</v>
      </c>
      <c r="C65" s="18"/>
      <c r="D65" s="18" t="s">
        <v>107</v>
      </c>
      <c r="E65" s="18">
        <f>SUM(B64:F64)</f>
        <v>44</v>
      </c>
      <c r="F65" s="18"/>
    </row>
    <row r="66" spans="1:6" x14ac:dyDescent="0.45">
      <c r="A66" s="18"/>
      <c r="B66" s="18"/>
      <c r="C66" s="18"/>
      <c r="D66" s="18"/>
      <c r="E66" s="18"/>
      <c r="F66" s="18"/>
    </row>
    <row r="67" spans="1:6" ht="15.75" x14ac:dyDescent="0.45">
      <c r="A67" s="5" t="s">
        <v>98</v>
      </c>
      <c r="B67" s="15" t="s">
        <v>83</v>
      </c>
      <c r="C67" s="15" t="s">
        <v>89</v>
      </c>
      <c r="D67" s="15" t="s">
        <v>95</v>
      </c>
      <c r="E67" s="15" t="s">
        <v>92</v>
      </c>
      <c r="F67" s="15" t="s">
        <v>88</v>
      </c>
    </row>
    <row r="68" spans="1:6" x14ac:dyDescent="0.45">
      <c r="A68" s="5" t="s">
        <v>85</v>
      </c>
      <c r="B68" s="19">
        <f>B62/B64*100</f>
        <v>61.53846153846154</v>
      </c>
      <c r="C68" s="19">
        <f t="shared" ref="C68:F68" si="19">C62/C64*100</f>
        <v>50</v>
      </c>
      <c r="D68" s="19">
        <f t="shared" si="19"/>
        <v>0</v>
      </c>
      <c r="E68" s="19">
        <f t="shared" si="19"/>
        <v>0</v>
      </c>
      <c r="F68" s="19">
        <f t="shared" si="19"/>
        <v>0</v>
      </c>
    </row>
    <row r="69" spans="1:6" x14ac:dyDescent="0.45">
      <c r="A69" s="5" t="s">
        <v>101</v>
      </c>
      <c r="B69" s="19">
        <f>B63/B64*100</f>
        <v>38.461538461538467</v>
      </c>
      <c r="C69" s="19">
        <f t="shared" ref="C69:E69" si="20">C63/C64*100</f>
        <v>50</v>
      </c>
      <c r="D69" s="19">
        <f t="shared" si="20"/>
        <v>100</v>
      </c>
      <c r="E69" s="19">
        <f t="shared" si="20"/>
        <v>100</v>
      </c>
      <c r="F69" s="19">
        <f>F63/F64*100</f>
        <v>100</v>
      </c>
    </row>
    <row r="71" spans="1:6" ht="15.75" x14ac:dyDescent="0.5">
      <c r="A71" s="17" t="s">
        <v>146</v>
      </c>
      <c r="B71" s="18"/>
      <c r="C71" s="18"/>
      <c r="D71" s="18"/>
      <c r="E71" s="18"/>
      <c r="F71" s="18"/>
    </row>
    <row r="72" spans="1:6" ht="15.75" x14ac:dyDescent="0.45">
      <c r="A72" s="5"/>
      <c r="B72" s="15" t="s">
        <v>83</v>
      </c>
      <c r="C72" s="15" t="s">
        <v>89</v>
      </c>
      <c r="D72" s="15" t="s">
        <v>95</v>
      </c>
      <c r="E72" s="15" t="s">
        <v>92</v>
      </c>
      <c r="F72" s="15" t="s">
        <v>88</v>
      </c>
    </row>
    <row r="73" spans="1:6" x14ac:dyDescent="0.45">
      <c r="A73" s="5" t="s">
        <v>85</v>
      </c>
      <c r="B73" s="5">
        <v>25</v>
      </c>
      <c r="C73" s="5">
        <v>6</v>
      </c>
      <c r="D73" s="5">
        <v>2</v>
      </c>
      <c r="E73" s="5">
        <v>2</v>
      </c>
      <c r="F73" s="5">
        <v>12</v>
      </c>
    </row>
    <row r="74" spans="1:6" x14ac:dyDescent="0.45">
      <c r="A74" s="5" t="s">
        <v>101</v>
      </c>
      <c r="B74" s="5">
        <v>12</v>
      </c>
      <c r="C74" s="5">
        <v>30</v>
      </c>
      <c r="D74" s="5">
        <v>10</v>
      </c>
      <c r="E74" s="5">
        <v>7</v>
      </c>
      <c r="F74" s="5">
        <v>52</v>
      </c>
    </row>
    <row r="75" spans="1:6" x14ac:dyDescent="0.45">
      <c r="A75" s="5" t="s">
        <v>84</v>
      </c>
      <c r="B75" s="5">
        <f>B73+B74</f>
        <v>37</v>
      </c>
      <c r="C75" s="5">
        <f t="shared" ref="C75" si="21">C73+C74</f>
        <v>36</v>
      </c>
      <c r="D75" s="5">
        <f>D73+D74</f>
        <v>12</v>
      </c>
      <c r="E75" s="5">
        <f t="shared" ref="E75:F75" si="22">E73+E74</f>
        <v>9</v>
      </c>
      <c r="F75" s="5">
        <f t="shared" si="22"/>
        <v>64</v>
      </c>
    </row>
    <row r="76" spans="1:6" x14ac:dyDescent="0.45">
      <c r="A76" s="5" t="s">
        <v>106</v>
      </c>
      <c r="B76" s="18">
        <f>SUM(B73:F73)</f>
        <v>47</v>
      </c>
      <c r="C76" s="18"/>
      <c r="D76" s="18" t="s">
        <v>107</v>
      </c>
      <c r="E76" s="18">
        <f>SUM(B75:F75)</f>
        <v>158</v>
      </c>
      <c r="F76" s="18"/>
    </row>
    <row r="77" spans="1:6" x14ac:dyDescent="0.45">
      <c r="A77" s="18"/>
      <c r="B77" s="18"/>
      <c r="C77" s="18"/>
      <c r="D77" s="18"/>
      <c r="E77" s="18"/>
      <c r="F77" s="18"/>
    </row>
    <row r="78" spans="1:6" ht="15.75" x14ac:dyDescent="0.45">
      <c r="A78" s="5" t="s">
        <v>98</v>
      </c>
      <c r="B78" s="15" t="s">
        <v>83</v>
      </c>
      <c r="C78" s="15" t="s">
        <v>89</v>
      </c>
      <c r="D78" s="15" t="s">
        <v>95</v>
      </c>
      <c r="E78" s="15" t="s">
        <v>92</v>
      </c>
      <c r="F78" s="15" t="s">
        <v>88</v>
      </c>
    </row>
    <row r="79" spans="1:6" x14ac:dyDescent="0.45">
      <c r="A79" s="5" t="s">
        <v>85</v>
      </c>
      <c r="B79" s="19">
        <f>B73/B75*100</f>
        <v>67.567567567567565</v>
      </c>
      <c r="C79" s="19">
        <f t="shared" ref="C79:F79" si="23">C73/C75*100</f>
        <v>16.666666666666664</v>
      </c>
      <c r="D79" s="19">
        <f t="shared" si="23"/>
        <v>16.666666666666664</v>
      </c>
      <c r="E79" s="19">
        <f t="shared" si="23"/>
        <v>22.222222222222221</v>
      </c>
      <c r="F79" s="19">
        <f t="shared" si="23"/>
        <v>18.75</v>
      </c>
    </row>
    <row r="80" spans="1:6" x14ac:dyDescent="0.45">
      <c r="A80" s="5" t="s">
        <v>101</v>
      </c>
      <c r="B80" s="19">
        <f>B74/B75*100</f>
        <v>32.432432432432435</v>
      </c>
      <c r="C80" s="19">
        <f t="shared" ref="C80:E80" si="24">C74/C75*100</f>
        <v>83.333333333333343</v>
      </c>
      <c r="D80" s="19">
        <f t="shared" si="24"/>
        <v>83.333333333333343</v>
      </c>
      <c r="E80" s="19">
        <f t="shared" si="24"/>
        <v>77.777777777777786</v>
      </c>
      <c r="F80" s="19">
        <f>F74/F75*100</f>
        <v>81.25</v>
      </c>
    </row>
    <row r="81" spans="1:6" ht="15.75" x14ac:dyDescent="0.5">
      <c r="A81" s="12"/>
    </row>
    <row r="82" spans="1:6" ht="15.75" x14ac:dyDescent="0.5">
      <c r="A82" s="12"/>
    </row>
    <row r="83" spans="1:6" ht="15.75" x14ac:dyDescent="0.5">
      <c r="A83" s="12" t="s">
        <v>102</v>
      </c>
    </row>
    <row r="84" spans="1:6" ht="15.75" x14ac:dyDescent="0.45">
      <c r="A84" s="4"/>
      <c r="B84" s="1" t="s">
        <v>83</v>
      </c>
      <c r="C84" s="1" t="s">
        <v>89</v>
      </c>
      <c r="D84" s="1" t="s">
        <v>95</v>
      </c>
      <c r="E84" s="1" t="s">
        <v>92</v>
      </c>
      <c r="F84" s="1" t="s">
        <v>88</v>
      </c>
    </row>
    <row r="85" spans="1:6" x14ac:dyDescent="0.45">
      <c r="A85" s="4" t="s">
        <v>85</v>
      </c>
      <c r="B85" s="4">
        <v>41</v>
      </c>
      <c r="C85" s="4">
        <v>4</v>
      </c>
      <c r="D85" s="4">
        <v>5</v>
      </c>
      <c r="E85" s="4">
        <v>0</v>
      </c>
      <c r="F85" s="4">
        <v>13</v>
      </c>
    </row>
    <row r="86" spans="1:6" x14ac:dyDescent="0.45">
      <c r="A86" s="4" t="s">
        <v>101</v>
      </c>
      <c r="B86" s="4">
        <v>38</v>
      </c>
      <c r="C86" s="4">
        <v>116</v>
      </c>
      <c r="D86" s="4">
        <v>115</v>
      </c>
      <c r="E86" s="4">
        <v>31</v>
      </c>
      <c r="F86" s="4">
        <v>200</v>
      </c>
    </row>
    <row r="87" spans="1:6" x14ac:dyDescent="0.45">
      <c r="A87" s="4" t="s">
        <v>84</v>
      </c>
      <c r="B87" s="4">
        <f>B85+B86</f>
        <v>79</v>
      </c>
      <c r="C87" s="4">
        <f t="shared" ref="C87:F87" si="25">C85+C86</f>
        <v>120</v>
      </c>
      <c r="D87" s="4">
        <f t="shared" si="25"/>
        <v>120</v>
      </c>
      <c r="E87" s="4">
        <f t="shared" si="25"/>
        <v>31</v>
      </c>
      <c r="F87" s="4">
        <f t="shared" si="25"/>
        <v>213</v>
      </c>
    </row>
    <row r="90" spans="1:6" ht="15.75" x14ac:dyDescent="0.5">
      <c r="A90" s="12" t="s">
        <v>102</v>
      </c>
    </row>
    <row r="91" spans="1:6" ht="15.75" x14ac:dyDescent="0.45">
      <c r="A91" s="4" t="s">
        <v>98</v>
      </c>
      <c r="B91" s="1" t="s">
        <v>83</v>
      </c>
      <c r="C91" s="1" t="s">
        <v>89</v>
      </c>
      <c r="D91" s="1" t="s">
        <v>95</v>
      </c>
      <c r="E91" s="1" t="s">
        <v>92</v>
      </c>
      <c r="F91" s="1" t="s">
        <v>88</v>
      </c>
    </row>
    <row r="92" spans="1:6" x14ac:dyDescent="0.45">
      <c r="A92" s="4" t="s">
        <v>85</v>
      </c>
      <c r="B92" s="13">
        <f>B85/B87*100</f>
        <v>51.898734177215189</v>
      </c>
      <c r="C92" s="13">
        <f t="shared" ref="C92:F92" si="26">C85/C87*100</f>
        <v>3.3333333333333335</v>
      </c>
      <c r="D92" s="13">
        <f t="shared" si="26"/>
        <v>4.1666666666666661</v>
      </c>
      <c r="E92" s="13">
        <f t="shared" si="26"/>
        <v>0</v>
      </c>
      <c r="F92" s="13">
        <f t="shared" si="26"/>
        <v>6.103286384976526</v>
      </c>
    </row>
    <row r="93" spans="1:6" x14ac:dyDescent="0.45">
      <c r="A93" s="4" t="s">
        <v>101</v>
      </c>
      <c r="B93" s="13">
        <f>B86/B87*100</f>
        <v>48.101265822784811</v>
      </c>
      <c r="C93" s="13">
        <f t="shared" ref="C93:F93" si="27">C86/C87*100</f>
        <v>96.666666666666671</v>
      </c>
      <c r="D93" s="13">
        <f t="shared" si="27"/>
        <v>95.833333333333343</v>
      </c>
      <c r="E93" s="13">
        <f t="shared" si="27"/>
        <v>100</v>
      </c>
      <c r="F93" s="13">
        <f t="shared" si="27"/>
        <v>93.896713615023472</v>
      </c>
    </row>
    <row r="100" spans="1:6" ht="15.75" x14ac:dyDescent="0.5">
      <c r="A100" s="12" t="s">
        <v>111</v>
      </c>
    </row>
    <row r="101" spans="1:6" ht="15.75" x14ac:dyDescent="0.45">
      <c r="A101" s="4"/>
      <c r="B101" s="1" t="s">
        <v>83</v>
      </c>
      <c r="C101" s="1" t="s">
        <v>89</v>
      </c>
      <c r="D101" s="1" t="s">
        <v>95</v>
      </c>
      <c r="E101" s="1" t="s">
        <v>92</v>
      </c>
      <c r="F101" s="1" t="s">
        <v>88</v>
      </c>
    </row>
    <row r="102" spans="1:6" x14ac:dyDescent="0.45">
      <c r="A102" s="4" t="s">
        <v>85</v>
      </c>
      <c r="B102" s="4">
        <f t="shared" ref="B102:F103" si="28">B4-B20+B85</f>
        <v>54</v>
      </c>
      <c r="C102" s="4">
        <f t="shared" si="28"/>
        <v>5</v>
      </c>
      <c r="D102" s="4">
        <f>D4-D20+D85</f>
        <v>5</v>
      </c>
      <c r="E102" s="4">
        <f t="shared" si="28"/>
        <v>0</v>
      </c>
      <c r="F102" s="4">
        <f t="shared" si="28"/>
        <v>14</v>
      </c>
    </row>
    <row r="103" spans="1:6" x14ac:dyDescent="0.45">
      <c r="A103" s="4" t="s">
        <v>101</v>
      </c>
      <c r="B103" s="4">
        <f t="shared" si="28"/>
        <v>41</v>
      </c>
      <c r="C103" s="4">
        <f t="shared" si="28"/>
        <v>117</v>
      </c>
      <c r="D103" s="4">
        <f t="shared" si="28"/>
        <v>115</v>
      </c>
      <c r="E103" s="4">
        <f t="shared" si="28"/>
        <v>32</v>
      </c>
      <c r="F103" s="4">
        <f>F5-F21+F86</f>
        <v>203</v>
      </c>
    </row>
    <row r="104" spans="1:6" x14ac:dyDescent="0.45">
      <c r="A104" s="4" t="s">
        <v>84</v>
      </c>
      <c r="B104" s="4">
        <f>B102+B103</f>
        <v>95</v>
      </c>
      <c r="C104" s="4">
        <f t="shared" ref="C104:F104" si="29">C102+C103</f>
        <v>122</v>
      </c>
      <c r="D104" s="4">
        <f t="shared" si="29"/>
        <v>120</v>
      </c>
      <c r="E104" s="4">
        <f t="shared" si="29"/>
        <v>32</v>
      </c>
      <c r="F104" s="4">
        <f t="shared" si="29"/>
        <v>217</v>
      </c>
    </row>
    <row r="107" spans="1:6" ht="15.75" x14ac:dyDescent="0.5">
      <c r="A107" s="12" t="s">
        <v>111</v>
      </c>
    </row>
    <row r="108" spans="1:6" ht="15.75" x14ac:dyDescent="0.45">
      <c r="A108" s="4" t="s">
        <v>98</v>
      </c>
      <c r="B108" s="1" t="s">
        <v>83</v>
      </c>
      <c r="C108" s="1" t="s">
        <v>89</v>
      </c>
      <c r="D108" s="1" t="s">
        <v>95</v>
      </c>
      <c r="E108" s="1" t="s">
        <v>92</v>
      </c>
      <c r="F108" s="1" t="s">
        <v>88</v>
      </c>
    </row>
    <row r="109" spans="1:6" x14ac:dyDescent="0.45">
      <c r="A109" s="4" t="s">
        <v>85</v>
      </c>
      <c r="B109" s="13">
        <f>B102/B104*100</f>
        <v>56.84210526315789</v>
      </c>
      <c r="C109" s="13">
        <f t="shared" ref="C109:F109" si="30">C102/C104*100</f>
        <v>4.0983606557377046</v>
      </c>
      <c r="D109" s="13">
        <f t="shared" si="30"/>
        <v>4.1666666666666661</v>
      </c>
      <c r="E109" s="13">
        <f t="shared" si="30"/>
        <v>0</v>
      </c>
      <c r="F109" s="13">
        <f t="shared" si="30"/>
        <v>6.4516129032258061</v>
      </c>
    </row>
    <row r="110" spans="1:6" x14ac:dyDescent="0.45">
      <c r="A110" s="4" t="s">
        <v>101</v>
      </c>
      <c r="B110" s="13">
        <f>B103/B104*100</f>
        <v>43.15789473684211</v>
      </c>
      <c r="C110" s="13">
        <f t="shared" ref="C110:F110" si="31">C103/C104*100</f>
        <v>95.901639344262293</v>
      </c>
      <c r="D110" s="13">
        <f t="shared" si="31"/>
        <v>95.833333333333343</v>
      </c>
      <c r="E110" s="13">
        <f t="shared" si="31"/>
        <v>100</v>
      </c>
      <c r="F110" s="13">
        <f t="shared" si="31"/>
        <v>93.548387096774192</v>
      </c>
    </row>
    <row r="115" spans="1:20" ht="15.75" x14ac:dyDescent="0.5">
      <c r="A115" s="12" t="s">
        <v>103</v>
      </c>
      <c r="O115" s="23" t="s">
        <v>103</v>
      </c>
      <c r="P115" s="23"/>
      <c r="Q115" s="23"/>
      <c r="R115" s="23"/>
      <c r="S115" s="23"/>
      <c r="T115" s="23"/>
    </row>
    <row r="116" spans="1:20" ht="15.75" x14ac:dyDescent="0.45">
      <c r="A116" s="4"/>
      <c r="B116" s="1" t="s">
        <v>83</v>
      </c>
      <c r="C116" s="1" t="s">
        <v>89</v>
      </c>
      <c r="D116" s="1" t="s">
        <v>95</v>
      </c>
      <c r="E116" s="1" t="s">
        <v>92</v>
      </c>
      <c r="F116" s="1" t="s">
        <v>88</v>
      </c>
      <c r="O116" s="23"/>
      <c r="P116" s="23" t="s">
        <v>83</v>
      </c>
      <c r="Q116" s="23" t="s">
        <v>89</v>
      </c>
      <c r="R116" s="23" t="s">
        <v>95</v>
      </c>
      <c r="S116" s="23" t="s">
        <v>92</v>
      </c>
      <c r="T116" s="23" t="s">
        <v>88</v>
      </c>
    </row>
    <row r="117" spans="1:20" x14ac:dyDescent="0.45">
      <c r="A117" s="4" t="s">
        <v>85</v>
      </c>
      <c r="B117" s="4">
        <f>B4+B85</f>
        <v>77</v>
      </c>
      <c r="C117" s="4">
        <f t="shared" ref="B117:E119" si="32">C4+C85</f>
        <v>11</v>
      </c>
      <c r="D117" s="4">
        <f>D4+D85</f>
        <v>7</v>
      </c>
      <c r="E117" s="4">
        <f>E4+E85</f>
        <v>2</v>
      </c>
      <c r="F117" s="4">
        <f>F4+F85</f>
        <v>26</v>
      </c>
      <c r="G117" s="4">
        <f>SUM(B117:F117)</f>
        <v>123</v>
      </c>
      <c r="O117" s="23" t="s">
        <v>85</v>
      </c>
      <c r="P117" s="4">
        <v>77</v>
      </c>
      <c r="Q117" s="4">
        <v>11</v>
      </c>
      <c r="R117" s="4">
        <v>7</v>
      </c>
      <c r="S117" s="4">
        <v>2</v>
      </c>
      <c r="T117" s="4">
        <v>26</v>
      </c>
    </row>
    <row r="118" spans="1:20" x14ac:dyDescent="0.45">
      <c r="A118" s="4" t="s">
        <v>101</v>
      </c>
      <c r="B118" s="4">
        <f>B5+B86</f>
        <v>53</v>
      </c>
      <c r="C118" s="4">
        <f t="shared" si="32"/>
        <v>146</v>
      </c>
      <c r="D118" s="4">
        <f t="shared" si="32"/>
        <v>125</v>
      </c>
      <c r="E118" s="4">
        <f>E5+E86</f>
        <v>39</v>
      </c>
      <c r="F118" s="4">
        <f>F5+F86</f>
        <v>255</v>
      </c>
      <c r="G118" s="4">
        <f t="shared" ref="G118" si="33">SUM(B118:F118)</f>
        <v>618</v>
      </c>
      <c r="O118" s="23" t="s">
        <v>101</v>
      </c>
      <c r="P118" s="4">
        <v>48</v>
      </c>
      <c r="Q118" s="4">
        <v>146</v>
      </c>
      <c r="R118" s="4">
        <v>120</v>
      </c>
      <c r="S118" s="4">
        <v>37</v>
      </c>
      <c r="T118" s="4">
        <v>251</v>
      </c>
    </row>
    <row r="119" spans="1:20" x14ac:dyDescent="0.45">
      <c r="A119" s="4" t="s">
        <v>84</v>
      </c>
      <c r="B119" s="4">
        <f t="shared" si="32"/>
        <v>130</v>
      </c>
      <c r="C119" s="4">
        <f t="shared" si="32"/>
        <v>157</v>
      </c>
      <c r="D119" s="4">
        <f t="shared" si="32"/>
        <v>132</v>
      </c>
      <c r="E119" s="4">
        <f t="shared" si="32"/>
        <v>41</v>
      </c>
      <c r="F119" s="4">
        <f>F6+F87</f>
        <v>281</v>
      </c>
      <c r="G119" s="4">
        <f>SUM(B119:F119)</f>
        <v>741</v>
      </c>
      <c r="O119" s="23" t="s">
        <v>151</v>
      </c>
      <c r="P119" s="4">
        <v>5</v>
      </c>
      <c r="Q119" s="4">
        <v>0</v>
      </c>
      <c r="R119" s="4">
        <v>5</v>
      </c>
      <c r="S119" s="4">
        <v>2</v>
      </c>
      <c r="T119" s="4">
        <v>4</v>
      </c>
    </row>
    <row r="120" spans="1:20" x14ac:dyDescent="0.45">
      <c r="O120" s="23" t="s">
        <v>84</v>
      </c>
      <c r="P120" s="4">
        <f>P117+P118+P119</f>
        <v>130</v>
      </c>
      <c r="Q120" s="4">
        <f t="shared" ref="Q120:T120" si="34">Q117+Q118+Q119</f>
        <v>157</v>
      </c>
      <c r="R120" s="4">
        <f t="shared" si="34"/>
        <v>132</v>
      </c>
      <c r="S120" s="4">
        <f t="shared" si="34"/>
        <v>41</v>
      </c>
      <c r="T120" s="4">
        <f t="shared" si="34"/>
        <v>281</v>
      </c>
    </row>
    <row r="122" spans="1:20" ht="15.75" x14ac:dyDescent="0.5">
      <c r="A122" s="12" t="s">
        <v>104</v>
      </c>
      <c r="O122" s="23" t="s">
        <v>98</v>
      </c>
      <c r="P122" s="1" t="s">
        <v>83</v>
      </c>
      <c r="Q122" s="1" t="s">
        <v>89</v>
      </c>
      <c r="R122" s="1" t="s">
        <v>95</v>
      </c>
      <c r="S122" s="1" t="s">
        <v>92</v>
      </c>
      <c r="T122" s="1" t="s">
        <v>88</v>
      </c>
    </row>
    <row r="123" spans="1:20" ht="15.75" x14ac:dyDescent="0.45">
      <c r="A123" s="4" t="s">
        <v>98</v>
      </c>
      <c r="B123" s="1" t="s">
        <v>83</v>
      </c>
      <c r="C123" s="1" t="s">
        <v>89</v>
      </c>
      <c r="D123" s="1" t="s">
        <v>95</v>
      </c>
      <c r="E123" s="1" t="s">
        <v>92</v>
      </c>
      <c r="F123" s="1" t="s">
        <v>88</v>
      </c>
      <c r="O123" s="23" t="s">
        <v>85</v>
      </c>
      <c r="P123" s="13">
        <f>P117/P120*100</f>
        <v>59.230769230769234</v>
      </c>
      <c r="Q123" s="13">
        <f t="shared" ref="Q123:T123" si="35">Q117/Q120*100</f>
        <v>7.0063694267515926</v>
      </c>
      <c r="R123" s="13">
        <f t="shared" si="35"/>
        <v>5.3030303030303028</v>
      </c>
      <c r="S123" s="13">
        <f t="shared" si="35"/>
        <v>4.8780487804878048</v>
      </c>
      <c r="T123" s="13">
        <f t="shared" si="35"/>
        <v>9.252669039145907</v>
      </c>
    </row>
    <row r="124" spans="1:20" x14ac:dyDescent="0.45">
      <c r="A124" s="4" t="s">
        <v>85</v>
      </c>
      <c r="B124" s="13">
        <f>B117/B119*100</f>
        <v>59.230769230769234</v>
      </c>
      <c r="C124" s="13">
        <f>C117/C119*100</f>
        <v>7.0063694267515926</v>
      </c>
      <c r="D124" s="13">
        <f t="shared" ref="D124:F124" si="36">D117/D119*100</f>
        <v>5.3030303030303028</v>
      </c>
      <c r="E124" s="13">
        <f t="shared" si="36"/>
        <v>4.8780487804878048</v>
      </c>
      <c r="F124" s="13">
        <f t="shared" si="36"/>
        <v>9.252669039145907</v>
      </c>
      <c r="O124" s="23" t="s">
        <v>101</v>
      </c>
      <c r="P124" s="13">
        <f>P118/P120*100</f>
        <v>36.923076923076927</v>
      </c>
      <c r="Q124" s="13">
        <f t="shared" ref="Q124:T124" si="37">Q118/Q120*100</f>
        <v>92.99363057324841</v>
      </c>
      <c r="R124" s="13">
        <f t="shared" si="37"/>
        <v>90.909090909090907</v>
      </c>
      <c r="S124" s="13">
        <f t="shared" si="37"/>
        <v>90.243902439024396</v>
      </c>
      <c r="T124" s="13">
        <f t="shared" si="37"/>
        <v>89.32384341637011</v>
      </c>
    </row>
    <row r="125" spans="1:20" x14ac:dyDescent="0.45">
      <c r="A125" s="4" t="s">
        <v>101</v>
      </c>
      <c r="B125" s="13">
        <f>B118/B119*100</f>
        <v>40.769230769230766</v>
      </c>
      <c r="C125" s="13">
        <f t="shared" ref="C125:F125" si="38">C118/C119*100</f>
        <v>92.99363057324841</v>
      </c>
      <c r="D125" s="13">
        <f t="shared" si="38"/>
        <v>94.696969696969703</v>
      </c>
      <c r="E125" s="13">
        <f t="shared" si="38"/>
        <v>95.121951219512198</v>
      </c>
      <c r="F125" s="13">
        <f t="shared" si="38"/>
        <v>90.747330960854086</v>
      </c>
      <c r="O125" s="23" t="s">
        <v>151</v>
      </c>
      <c r="P125">
        <f>P119/P120*100</f>
        <v>3.8461538461538463</v>
      </c>
      <c r="Q125">
        <f t="shared" ref="Q125:T125" si="39">Q119/Q120*100</f>
        <v>0</v>
      </c>
      <c r="R125">
        <f t="shared" si="39"/>
        <v>3.7878787878787881</v>
      </c>
      <c r="S125">
        <f t="shared" si="39"/>
        <v>4.8780487804878048</v>
      </c>
      <c r="T125">
        <f t="shared" si="39"/>
        <v>1.4234875444839856</v>
      </c>
    </row>
    <row r="146" spans="1:6" ht="15.75" x14ac:dyDescent="0.45">
      <c r="A146" s="4" t="s">
        <v>98</v>
      </c>
      <c r="B146" s="1" t="s">
        <v>83</v>
      </c>
      <c r="C146" s="1" t="s">
        <v>89</v>
      </c>
      <c r="D146" s="1" t="s">
        <v>95</v>
      </c>
      <c r="E146" s="1" t="s">
        <v>92</v>
      </c>
      <c r="F146" s="1" t="s">
        <v>88</v>
      </c>
    </row>
    <row r="147" spans="1:6" x14ac:dyDescent="0.45">
      <c r="A147" s="4" t="s">
        <v>103</v>
      </c>
      <c r="B147" s="13">
        <v>1</v>
      </c>
      <c r="C147" s="13">
        <v>1</v>
      </c>
      <c r="D147" s="13">
        <v>1</v>
      </c>
      <c r="E147" s="13">
        <v>1</v>
      </c>
      <c r="F147" s="13">
        <v>1</v>
      </c>
    </row>
    <row r="148" spans="1:6" ht="15.75" x14ac:dyDescent="0.5">
      <c r="A148" s="14" t="s">
        <v>139</v>
      </c>
      <c r="B148" s="13">
        <f>B26/B124</f>
        <v>1.1094619666048235</v>
      </c>
      <c r="C148" s="13">
        <f>C26/C124</f>
        <v>2.4467532467532465</v>
      </c>
      <c r="D148" s="13">
        <f>D26/D124</f>
        <v>3.1428571428571423</v>
      </c>
      <c r="E148" s="13">
        <f>E26/E124</f>
        <v>4.5555555555555554</v>
      </c>
      <c r="F148" s="13">
        <f>F26/F124</f>
        <v>2.0264423076923079</v>
      </c>
    </row>
    <row r="149" spans="1:6" ht="15.75" x14ac:dyDescent="0.5">
      <c r="A149" s="14" t="s">
        <v>140</v>
      </c>
      <c r="B149" s="4">
        <f>B39/B124</f>
        <v>1.213474025974026</v>
      </c>
      <c r="C149" s="4">
        <f>C39/C124</f>
        <v>2.162534435261708</v>
      </c>
      <c r="D149" s="4">
        <f>D39/D124</f>
        <v>3.1428571428571423</v>
      </c>
      <c r="E149" s="4">
        <f>E39/E124</f>
        <v>4.5555555555555554</v>
      </c>
      <c r="F149" s="4">
        <f>F39/F124</f>
        <v>1.831812255541069</v>
      </c>
    </row>
    <row r="150" spans="1:6" ht="15.75" x14ac:dyDescent="0.5">
      <c r="A150" s="14" t="s">
        <v>141</v>
      </c>
      <c r="B150" s="4">
        <f>B56/B124</f>
        <v>1.2155844155844155</v>
      </c>
      <c r="C150" s="4">
        <f>C56/C124</f>
        <v>2.4822134387351777</v>
      </c>
      <c r="D150" s="4">
        <f>D56/D124</f>
        <v>1.7142857142857146</v>
      </c>
      <c r="E150" s="4">
        <f>E56/E124</f>
        <v>4.5555555555555554</v>
      </c>
      <c r="F150" s="4">
        <f>F56/F124</f>
        <v>0.88226059654631095</v>
      </c>
    </row>
    <row r="153" spans="1:6" x14ac:dyDescent="0.45">
      <c r="A153" s="4" t="s">
        <v>98</v>
      </c>
      <c r="B153" s="23" t="s">
        <v>83</v>
      </c>
      <c r="C153" s="23" t="s">
        <v>89</v>
      </c>
      <c r="D153" s="23" t="s">
        <v>95</v>
      </c>
      <c r="E153" s="23" t="s">
        <v>92</v>
      </c>
      <c r="F153" s="23" t="s">
        <v>88</v>
      </c>
    </row>
    <row r="154" spans="1:6" ht="15.75" x14ac:dyDescent="0.5">
      <c r="A154" s="14" t="s">
        <v>144</v>
      </c>
      <c r="B154" s="4">
        <v>61.53846153846154</v>
      </c>
      <c r="C154" s="4">
        <v>50</v>
      </c>
      <c r="D154" s="4">
        <v>0</v>
      </c>
      <c r="E154" s="4">
        <v>0</v>
      </c>
      <c r="F154" s="4">
        <v>0</v>
      </c>
    </row>
    <row r="155" spans="1:6" ht="15.75" x14ac:dyDescent="0.5">
      <c r="A155" s="14" t="s">
        <v>141</v>
      </c>
      <c r="B155" s="4">
        <v>72</v>
      </c>
      <c r="C155" s="4">
        <v>17.391304347826086</v>
      </c>
      <c r="D155" s="4">
        <v>9.0909090909090917</v>
      </c>
      <c r="E155" s="4">
        <v>22.222222222222221</v>
      </c>
      <c r="F155" s="4">
        <v>8.1632653061224492</v>
      </c>
    </row>
    <row r="156" spans="1:6" ht="15.75" x14ac:dyDescent="0.5">
      <c r="A156" s="14" t="s">
        <v>140</v>
      </c>
      <c r="B156" s="4">
        <v>71.875</v>
      </c>
      <c r="C156" s="4">
        <v>15.151515151515152</v>
      </c>
      <c r="D156" s="4">
        <v>16.666666666666664</v>
      </c>
      <c r="E156" s="4">
        <v>22.222222222222221</v>
      </c>
      <c r="F156" s="4">
        <v>16.949152542372879</v>
      </c>
    </row>
    <row r="157" spans="1:6" ht="15.75" x14ac:dyDescent="0.5">
      <c r="A157" s="14" t="s">
        <v>139</v>
      </c>
      <c r="B157" s="4">
        <v>65.714285714285708</v>
      </c>
      <c r="C157" s="4">
        <v>17.142857142857142</v>
      </c>
      <c r="D157" s="4">
        <v>16.666666666666664</v>
      </c>
      <c r="E157" s="4">
        <v>22.222222222222221</v>
      </c>
      <c r="F157" s="4">
        <v>18.75</v>
      </c>
    </row>
    <row r="158" spans="1:6" ht="15.75" x14ac:dyDescent="0.5">
      <c r="A158" s="14" t="s">
        <v>143</v>
      </c>
      <c r="B158" s="4">
        <v>67.567567567567565</v>
      </c>
      <c r="C158" s="4">
        <v>16.666666666666664</v>
      </c>
      <c r="D158" s="4">
        <v>16.666666666666664</v>
      </c>
      <c r="E158" s="4">
        <v>22.222222222222221</v>
      </c>
      <c r="F158" s="4">
        <v>18.75</v>
      </c>
    </row>
    <row r="159" spans="1:6" x14ac:dyDescent="0.45">
      <c r="A159" s="4" t="s">
        <v>103</v>
      </c>
      <c r="B159" s="4">
        <v>59.230769230769234</v>
      </c>
      <c r="C159" s="4">
        <v>7.0063694267515926</v>
      </c>
      <c r="D159" s="4">
        <v>5.3030303030303028</v>
      </c>
      <c r="E159" s="4">
        <v>4.8780487804878048</v>
      </c>
      <c r="F159" s="4">
        <v>9.252669039145907</v>
      </c>
    </row>
    <row r="163" spans="1:6" x14ac:dyDescent="0.45">
      <c r="A163" s="4" t="s">
        <v>98</v>
      </c>
      <c r="B163" s="23" t="s">
        <v>83</v>
      </c>
      <c r="C163" s="23" t="s">
        <v>89</v>
      </c>
      <c r="D163" s="23" t="s">
        <v>95</v>
      </c>
      <c r="E163" s="23" t="s">
        <v>92</v>
      </c>
      <c r="F163" s="23" t="s">
        <v>88</v>
      </c>
    </row>
    <row r="164" spans="1:6" x14ac:dyDescent="0.45">
      <c r="A164" s="4" t="s">
        <v>103</v>
      </c>
      <c r="B164" s="4">
        <v>59.230769230769234</v>
      </c>
      <c r="C164" s="4">
        <v>7.0063694267515926</v>
      </c>
      <c r="D164" s="4">
        <v>5.3030303030303028</v>
      </c>
      <c r="E164" s="4">
        <v>4.8780487804878048</v>
      </c>
      <c r="F164" s="4">
        <v>9.252669039145907</v>
      </c>
    </row>
    <row r="165" spans="1:6" ht="15.75" x14ac:dyDescent="0.5">
      <c r="A165" s="14" t="s">
        <v>143</v>
      </c>
      <c r="B165" s="4">
        <v>67.567567567567565</v>
      </c>
      <c r="C165" s="4">
        <v>16.666666666666664</v>
      </c>
      <c r="D165" s="4">
        <v>16.666666666666664</v>
      </c>
      <c r="E165" s="4">
        <v>22.222222222222221</v>
      </c>
      <c r="F165" s="4">
        <v>18.75</v>
      </c>
    </row>
    <row r="166" spans="1:6" ht="15.75" x14ac:dyDescent="0.5">
      <c r="A166" s="14" t="s">
        <v>139</v>
      </c>
      <c r="B166" s="4">
        <v>65.714285714285708</v>
      </c>
      <c r="C166" s="4">
        <v>17.142857142857142</v>
      </c>
      <c r="D166" s="4">
        <v>16.666666666666664</v>
      </c>
      <c r="E166" s="4">
        <v>22.222222222222221</v>
      </c>
      <c r="F166" s="4">
        <v>18.75</v>
      </c>
    </row>
    <row r="167" spans="1:6" ht="15.75" x14ac:dyDescent="0.5">
      <c r="A167" s="14" t="s">
        <v>140</v>
      </c>
      <c r="B167" s="4">
        <v>71.875</v>
      </c>
      <c r="C167" s="4">
        <v>15.151515151515152</v>
      </c>
      <c r="D167" s="4">
        <v>16.666666666666664</v>
      </c>
      <c r="E167" s="4">
        <v>22.222222222222221</v>
      </c>
      <c r="F167" s="4">
        <v>16.949152542372879</v>
      </c>
    </row>
    <row r="168" spans="1:6" ht="15.75" x14ac:dyDescent="0.5">
      <c r="A168" s="14" t="s">
        <v>141</v>
      </c>
      <c r="B168" s="4">
        <v>72</v>
      </c>
      <c r="C168" s="4">
        <v>17.391304347826086</v>
      </c>
      <c r="D168" s="4">
        <v>9.0909090909090917</v>
      </c>
      <c r="E168" s="4">
        <v>22.222222222222221</v>
      </c>
      <c r="F168" s="4">
        <v>8.1632653061224492</v>
      </c>
    </row>
    <row r="169" spans="1:6" ht="15.75" x14ac:dyDescent="0.5">
      <c r="A169" s="14" t="s">
        <v>144</v>
      </c>
      <c r="B169" s="4">
        <v>61.538461538461497</v>
      </c>
      <c r="C169" s="4">
        <v>50</v>
      </c>
      <c r="D169" s="4">
        <v>0</v>
      </c>
      <c r="E169" s="4">
        <v>0</v>
      </c>
      <c r="F169" s="4">
        <v>0</v>
      </c>
    </row>
    <row r="177" spans="1:4" ht="42.75" x14ac:dyDescent="0.45">
      <c r="A177" s="23"/>
      <c r="B177" s="23" t="s">
        <v>106</v>
      </c>
      <c r="C177" s="24" t="s">
        <v>107</v>
      </c>
      <c r="D177" s="23" t="s">
        <v>98</v>
      </c>
    </row>
    <row r="178" spans="1:4" ht="15.75" x14ac:dyDescent="0.5">
      <c r="A178" s="14" t="s">
        <v>139</v>
      </c>
      <c r="B178" s="4">
        <v>45</v>
      </c>
      <c r="C178" s="4">
        <v>153</v>
      </c>
      <c r="D178">
        <f>B178/C178*100</f>
        <v>29.411764705882355</v>
      </c>
    </row>
    <row r="179" spans="1:4" ht="15.75" x14ac:dyDescent="0.5">
      <c r="A179" s="14" t="s">
        <v>140</v>
      </c>
      <c r="B179" s="4">
        <v>41</v>
      </c>
      <c r="C179" s="4">
        <v>143</v>
      </c>
      <c r="D179">
        <f t="shared" ref="D179:D180" si="40">B179/C179*100</f>
        <v>28.671328671328673</v>
      </c>
    </row>
    <row r="180" spans="1:4" ht="15.75" x14ac:dyDescent="0.5">
      <c r="A180" s="14" t="s">
        <v>141</v>
      </c>
      <c r="B180" s="4">
        <v>29</v>
      </c>
      <c r="C180" s="4">
        <v>115</v>
      </c>
      <c r="D180">
        <f t="shared" si="40"/>
        <v>25.217391304347824</v>
      </c>
    </row>
    <row r="191" spans="1:4" ht="42.75" x14ac:dyDescent="0.45">
      <c r="A191" s="23"/>
      <c r="B191" s="23" t="s">
        <v>106</v>
      </c>
      <c r="C191" s="24" t="s">
        <v>107</v>
      </c>
      <c r="D191" s="23" t="s">
        <v>98</v>
      </c>
    </row>
    <row r="192" spans="1:4" ht="15.75" x14ac:dyDescent="0.5">
      <c r="A192" s="14" t="s">
        <v>144</v>
      </c>
      <c r="B192" s="4">
        <v>10</v>
      </c>
      <c r="C192" s="4">
        <v>44</v>
      </c>
      <c r="D192">
        <f>B192/C192*100</f>
        <v>22.727272727272727</v>
      </c>
    </row>
    <row r="193" spans="1:4" ht="15.75" x14ac:dyDescent="0.5">
      <c r="A193" s="14" t="s">
        <v>141</v>
      </c>
      <c r="B193" s="4">
        <v>29</v>
      </c>
      <c r="C193" s="4">
        <v>117</v>
      </c>
      <c r="D193">
        <f t="shared" ref="D193" si="41">B193/C193*100</f>
        <v>24.786324786324787</v>
      </c>
    </row>
    <row r="194" spans="1:4" ht="15.75" x14ac:dyDescent="0.5">
      <c r="A194" s="14" t="s">
        <v>140</v>
      </c>
      <c r="B194" s="4">
        <v>41</v>
      </c>
      <c r="C194" s="4">
        <v>143</v>
      </c>
      <c r="D194">
        <f>B194/C194*100</f>
        <v>28.671328671328673</v>
      </c>
    </row>
    <row r="195" spans="1:4" ht="15.75" x14ac:dyDescent="0.5">
      <c r="A195" s="14" t="s">
        <v>139</v>
      </c>
      <c r="B195" s="4">
        <v>45</v>
      </c>
      <c r="C195" s="4">
        <v>155</v>
      </c>
      <c r="D195">
        <f>B195/C195*100</f>
        <v>29.032258064516132</v>
      </c>
    </row>
    <row r="196" spans="1:4" ht="15.75" x14ac:dyDescent="0.5">
      <c r="A196" s="14" t="s">
        <v>143</v>
      </c>
      <c r="B196" s="4">
        <v>47</v>
      </c>
      <c r="C196" s="4">
        <v>158</v>
      </c>
      <c r="D196">
        <f>B196/C196*100</f>
        <v>29.746835443037973</v>
      </c>
    </row>
    <row r="200" spans="1:4" ht="42.75" x14ac:dyDescent="0.45">
      <c r="B200" s="23" t="s">
        <v>106</v>
      </c>
      <c r="C200" s="24" t="s">
        <v>107</v>
      </c>
      <c r="D200" s="23" t="s">
        <v>98</v>
      </c>
    </row>
    <row r="201" spans="1:4" ht="15.75" x14ac:dyDescent="0.5">
      <c r="A201" s="14" t="s">
        <v>143</v>
      </c>
      <c r="B201" s="4">
        <v>47</v>
      </c>
      <c r="C201" s="4">
        <v>158</v>
      </c>
      <c r="D201">
        <f>B201/C201*100</f>
        <v>29.746835443037973</v>
      </c>
    </row>
    <row r="202" spans="1:4" ht="15.75" x14ac:dyDescent="0.5">
      <c r="A202" s="14" t="s">
        <v>139</v>
      </c>
      <c r="B202" s="4">
        <v>45</v>
      </c>
      <c r="C202" s="4">
        <v>155</v>
      </c>
      <c r="D202">
        <f>B202/C202*100</f>
        <v>29.032258064516132</v>
      </c>
    </row>
    <row r="203" spans="1:4" ht="15.75" x14ac:dyDescent="0.5">
      <c r="A203" s="14" t="s">
        <v>140</v>
      </c>
      <c r="B203" s="4">
        <v>41</v>
      </c>
      <c r="C203" s="4">
        <v>143</v>
      </c>
      <c r="D203">
        <f>B203/C203*100</f>
        <v>28.671328671328673</v>
      </c>
    </row>
    <row r="204" spans="1:4" ht="15.75" x14ac:dyDescent="0.5">
      <c r="A204" s="14" t="s">
        <v>141</v>
      </c>
      <c r="B204" s="4">
        <v>29</v>
      </c>
      <c r="C204" s="4">
        <v>117</v>
      </c>
      <c r="D204">
        <f t="shared" ref="D204" si="42">B204/C204*100</f>
        <v>24.786324786324787</v>
      </c>
    </row>
    <row r="205" spans="1:4" ht="15.75" x14ac:dyDescent="0.5">
      <c r="A205" s="14" t="s">
        <v>144</v>
      </c>
      <c r="B205" s="4">
        <v>10</v>
      </c>
      <c r="C205" s="4">
        <v>44</v>
      </c>
      <c r="D205">
        <f>B205/C205*100</f>
        <v>22.727272727272727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B5432-3F7D-4741-9316-EC86EE5A867D}">
  <dimension ref="A1:U172"/>
  <sheetViews>
    <sheetView topLeftCell="A160" workbookViewId="0">
      <selection activeCell="G194" sqref="G194"/>
    </sheetView>
  </sheetViews>
  <sheetFormatPr defaultRowHeight="14.25" x14ac:dyDescent="0.45"/>
  <cols>
    <col min="1" max="1" width="21.86328125" bestFit="1" customWidth="1"/>
    <col min="2" max="2" width="19" customWidth="1"/>
    <col min="3" max="3" width="10" bestFit="1" customWidth="1"/>
    <col min="4" max="4" width="21.3984375" bestFit="1" customWidth="1"/>
    <col min="5" max="5" width="12.59765625" bestFit="1" customWidth="1"/>
    <col min="6" max="6" width="17" customWidth="1"/>
    <col min="15" max="15" width="21.86328125" style="4" bestFit="1" customWidth="1"/>
    <col min="16" max="16" width="19" customWidth="1"/>
    <col min="17" max="17" width="10" bestFit="1" customWidth="1"/>
    <col min="18" max="18" width="21.3984375" bestFit="1" customWidth="1"/>
    <col min="19" max="19" width="12.59765625" bestFit="1" customWidth="1"/>
    <col min="20" max="20" width="17" customWidth="1"/>
  </cols>
  <sheetData>
    <row r="1" spans="1:21" ht="15.75" x14ac:dyDescent="0.45">
      <c r="O1" s="21" t="s">
        <v>116</v>
      </c>
      <c r="P1" s="18"/>
      <c r="Q1" s="18"/>
      <c r="R1" s="18"/>
      <c r="S1" s="18"/>
      <c r="T1" s="18"/>
    </row>
    <row r="2" spans="1:21" ht="15.75" x14ac:dyDescent="0.5">
      <c r="A2" s="12" t="s">
        <v>100</v>
      </c>
      <c r="O2" s="5"/>
      <c r="P2" s="15" t="s">
        <v>83</v>
      </c>
      <c r="Q2" s="15" t="s">
        <v>89</v>
      </c>
      <c r="R2" s="15" t="s">
        <v>95</v>
      </c>
      <c r="S2" s="15" t="s">
        <v>92</v>
      </c>
      <c r="T2" s="15" t="s">
        <v>88</v>
      </c>
      <c r="U2" s="15" t="s">
        <v>76</v>
      </c>
    </row>
    <row r="3" spans="1:21" ht="15.75" x14ac:dyDescent="0.45">
      <c r="A3" s="4"/>
      <c r="B3" s="1" t="s">
        <v>83</v>
      </c>
      <c r="C3" s="1" t="s">
        <v>89</v>
      </c>
      <c r="D3" s="1" t="s">
        <v>95</v>
      </c>
      <c r="E3" s="1" t="s">
        <v>92</v>
      </c>
      <c r="F3" s="1" t="s">
        <v>88</v>
      </c>
      <c r="O3" s="4" t="s">
        <v>113</v>
      </c>
      <c r="P3" s="4">
        <v>13</v>
      </c>
      <c r="Q3" s="4">
        <v>1</v>
      </c>
      <c r="R3" s="4">
        <v>0</v>
      </c>
      <c r="S3" s="4">
        <v>0</v>
      </c>
      <c r="T3" s="4">
        <v>2</v>
      </c>
      <c r="U3">
        <f>SUM(P3:T3)</f>
        <v>16</v>
      </c>
    </row>
    <row r="4" spans="1:21" x14ac:dyDescent="0.45">
      <c r="A4" s="4" t="s">
        <v>85</v>
      </c>
      <c r="B4" s="4">
        <v>27</v>
      </c>
      <c r="C4" s="4">
        <v>7</v>
      </c>
      <c r="D4" s="4">
        <v>2</v>
      </c>
      <c r="E4" s="4">
        <v>2</v>
      </c>
      <c r="F4" s="4">
        <v>21</v>
      </c>
      <c r="O4" s="4" t="s">
        <v>112</v>
      </c>
      <c r="P4" s="4">
        <v>5</v>
      </c>
      <c r="Q4" s="4">
        <v>1</v>
      </c>
      <c r="R4" s="4">
        <v>0</v>
      </c>
      <c r="S4" s="4">
        <v>0</v>
      </c>
      <c r="T4" s="4">
        <v>1</v>
      </c>
      <c r="U4">
        <f t="shared" ref="U4:U10" si="0">SUM(P4:T4)</f>
        <v>7</v>
      </c>
    </row>
    <row r="5" spans="1:21" x14ac:dyDescent="0.45">
      <c r="A5" s="4" t="s">
        <v>101</v>
      </c>
      <c r="B5" s="4">
        <v>9</v>
      </c>
      <c r="C5" s="4">
        <v>30</v>
      </c>
      <c r="D5" s="4">
        <v>10</v>
      </c>
      <c r="E5" s="4">
        <v>8</v>
      </c>
      <c r="F5" s="4">
        <v>62</v>
      </c>
      <c r="O5" s="5" t="s">
        <v>114</v>
      </c>
      <c r="P5" s="5">
        <v>18</v>
      </c>
      <c r="Q5" s="5">
        <v>2</v>
      </c>
      <c r="R5" s="5">
        <v>0</v>
      </c>
      <c r="S5" s="5">
        <v>0</v>
      </c>
      <c r="T5" s="5">
        <v>3</v>
      </c>
      <c r="U5">
        <f t="shared" si="0"/>
        <v>23</v>
      </c>
    </row>
    <row r="6" spans="1:21" x14ac:dyDescent="0.45">
      <c r="A6" s="4" t="s">
        <v>84</v>
      </c>
      <c r="B6" s="4">
        <f>B4+B5</f>
        <v>36</v>
      </c>
      <c r="C6" s="4">
        <f t="shared" ref="C6:E6" si="1">C4+C5</f>
        <v>37</v>
      </c>
      <c r="D6" s="4">
        <f t="shared" si="1"/>
        <v>12</v>
      </c>
      <c r="E6" s="4">
        <f t="shared" si="1"/>
        <v>10</v>
      </c>
      <c r="F6" s="4">
        <f>F4+F5</f>
        <v>83</v>
      </c>
      <c r="G6" s="4"/>
      <c r="H6" s="4"/>
      <c r="I6" s="4"/>
      <c r="J6" s="4"/>
      <c r="K6" s="4"/>
      <c r="L6" s="4"/>
      <c r="M6" s="4"/>
      <c r="O6" s="5"/>
      <c r="P6" s="5"/>
      <c r="Q6" s="5"/>
      <c r="R6" s="5"/>
      <c r="S6" s="5"/>
      <c r="T6" s="5"/>
    </row>
    <row r="7" spans="1:21" ht="15.75" x14ac:dyDescent="0.45">
      <c r="A7" s="4" t="s">
        <v>108</v>
      </c>
      <c r="B7">
        <f>SUM(B6:F6)</f>
        <v>178</v>
      </c>
      <c r="D7" t="s">
        <v>156</v>
      </c>
      <c r="E7">
        <f>SUM(B4:F4)</f>
        <v>59</v>
      </c>
      <c r="O7" s="21" t="s">
        <v>115</v>
      </c>
      <c r="P7" s="18"/>
      <c r="Q7" s="18"/>
      <c r="R7" s="18"/>
      <c r="S7" s="18"/>
      <c r="T7" s="18"/>
    </row>
    <row r="8" spans="1:21" s="4" customFormat="1" ht="15.75" x14ac:dyDescent="0.45">
      <c r="A8"/>
      <c r="B8"/>
      <c r="C8"/>
      <c r="D8"/>
      <c r="E8"/>
      <c r="F8"/>
      <c r="G8"/>
      <c r="H8"/>
      <c r="I8"/>
      <c r="J8"/>
      <c r="K8"/>
      <c r="L8"/>
      <c r="M8"/>
      <c r="O8" s="5"/>
      <c r="P8" s="15" t="s">
        <v>83</v>
      </c>
      <c r="Q8" s="15" t="s">
        <v>89</v>
      </c>
      <c r="R8" s="15" t="s">
        <v>95</v>
      </c>
      <c r="S8" s="15" t="s">
        <v>92</v>
      </c>
      <c r="T8" s="15" t="s">
        <v>88</v>
      </c>
      <c r="U8" s="15" t="s">
        <v>76</v>
      </c>
    </row>
    <row r="9" spans="1:21" ht="15.75" x14ac:dyDescent="0.45">
      <c r="A9" s="4" t="s">
        <v>98</v>
      </c>
      <c r="B9" s="1" t="s">
        <v>83</v>
      </c>
      <c r="C9" s="1" t="s">
        <v>89</v>
      </c>
      <c r="D9" s="1" t="s">
        <v>95</v>
      </c>
      <c r="E9" s="1" t="s">
        <v>92</v>
      </c>
      <c r="F9" s="1" t="s">
        <v>88</v>
      </c>
      <c r="O9" s="4" t="s">
        <v>113</v>
      </c>
      <c r="P9" s="4">
        <v>16</v>
      </c>
      <c r="Q9" s="4">
        <v>2</v>
      </c>
      <c r="R9" s="4">
        <v>0</v>
      </c>
      <c r="S9" s="4">
        <v>1</v>
      </c>
      <c r="T9" s="4">
        <v>4</v>
      </c>
      <c r="U9">
        <f t="shared" si="0"/>
        <v>23</v>
      </c>
    </row>
    <row r="10" spans="1:21" x14ac:dyDescent="0.45">
      <c r="A10" s="4" t="s">
        <v>85</v>
      </c>
      <c r="B10" s="13">
        <f>B4/B6*100</f>
        <v>75</v>
      </c>
      <c r="C10" s="13">
        <f t="shared" ref="C10:E10" si="2">C4/C6*100</f>
        <v>18.918918918918919</v>
      </c>
      <c r="D10" s="13">
        <f t="shared" si="2"/>
        <v>16.666666666666664</v>
      </c>
      <c r="E10" s="13">
        <f t="shared" si="2"/>
        <v>20</v>
      </c>
      <c r="F10" s="13">
        <f>F4/F6*100</f>
        <v>25.301204819277107</v>
      </c>
      <c r="O10" s="4" t="s">
        <v>112</v>
      </c>
      <c r="P10" s="4">
        <v>8</v>
      </c>
      <c r="Q10" s="4">
        <v>3</v>
      </c>
      <c r="R10" s="4">
        <v>0</v>
      </c>
      <c r="S10" s="4">
        <v>1</v>
      </c>
      <c r="T10" s="4">
        <v>4</v>
      </c>
      <c r="U10">
        <f t="shared" si="0"/>
        <v>16</v>
      </c>
    </row>
    <row r="11" spans="1:21" x14ac:dyDescent="0.45">
      <c r="A11" s="4" t="s">
        <v>101</v>
      </c>
      <c r="B11" s="13">
        <f>B5/B6*100</f>
        <v>25</v>
      </c>
      <c r="C11" s="13">
        <f t="shared" ref="C11:F11" si="3">C5/C6*100</f>
        <v>81.081081081081081</v>
      </c>
      <c r="D11" s="13">
        <f t="shared" si="3"/>
        <v>83.333333333333343</v>
      </c>
      <c r="E11" s="13">
        <f t="shared" si="3"/>
        <v>80</v>
      </c>
      <c r="F11" s="13">
        <f t="shared" si="3"/>
        <v>74.698795180722882</v>
      </c>
      <c r="O11" s="5" t="s">
        <v>114</v>
      </c>
      <c r="P11" s="5">
        <v>24</v>
      </c>
      <c r="Q11" s="5">
        <v>5</v>
      </c>
      <c r="R11" s="5">
        <v>0</v>
      </c>
      <c r="S11" s="5">
        <v>2</v>
      </c>
      <c r="T11" s="5">
        <v>8</v>
      </c>
      <c r="U11">
        <f>SUM(P11:T11)</f>
        <v>39</v>
      </c>
    </row>
    <row r="12" spans="1:21" x14ac:dyDescent="0.45">
      <c r="A12" s="4"/>
      <c r="B12" s="4"/>
      <c r="C12" s="4"/>
      <c r="D12" s="4"/>
      <c r="E12" s="4"/>
      <c r="F12" s="4"/>
    </row>
    <row r="18" spans="1:6" ht="15.75" x14ac:dyDescent="0.5">
      <c r="A18" s="17" t="s">
        <v>134</v>
      </c>
      <c r="B18" s="18"/>
      <c r="C18" s="18"/>
      <c r="D18" s="18"/>
      <c r="E18" s="18"/>
      <c r="F18" s="18"/>
    </row>
    <row r="19" spans="1:6" ht="15.75" x14ac:dyDescent="0.45">
      <c r="A19" s="5"/>
      <c r="B19" s="15" t="s">
        <v>83</v>
      </c>
      <c r="C19" s="15" t="s">
        <v>89</v>
      </c>
      <c r="D19" s="15" t="s">
        <v>95</v>
      </c>
      <c r="E19" s="15" t="s">
        <v>92</v>
      </c>
      <c r="F19" s="15" t="s">
        <v>88</v>
      </c>
    </row>
    <row r="20" spans="1:6" x14ac:dyDescent="0.45">
      <c r="A20" s="5" t="s">
        <v>85</v>
      </c>
      <c r="B20" s="5">
        <v>19</v>
      </c>
      <c r="C20" s="5">
        <v>6</v>
      </c>
      <c r="D20" s="5">
        <v>2</v>
      </c>
      <c r="E20" s="5">
        <v>2</v>
      </c>
      <c r="F20" s="5">
        <v>16</v>
      </c>
    </row>
    <row r="21" spans="1:6" x14ac:dyDescent="0.45">
      <c r="A21" s="5" t="s">
        <v>101</v>
      </c>
      <c r="B21" s="5">
        <v>7</v>
      </c>
      <c r="C21" s="5">
        <v>29</v>
      </c>
      <c r="D21" s="5">
        <v>10</v>
      </c>
      <c r="E21" s="5">
        <v>7</v>
      </c>
      <c r="F21" s="5">
        <v>57</v>
      </c>
    </row>
    <row r="22" spans="1:6" x14ac:dyDescent="0.45">
      <c r="A22" s="5" t="s">
        <v>84</v>
      </c>
      <c r="B22" s="5">
        <f>B20+B21</f>
        <v>26</v>
      </c>
      <c r="C22" s="5">
        <f t="shared" ref="C22:F22" si="4">C20+C21</f>
        <v>35</v>
      </c>
      <c r="D22" s="5">
        <f>D20+D21</f>
        <v>12</v>
      </c>
      <c r="E22" s="5">
        <f t="shared" si="4"/>
        <v>9</v>
      </c>
      <c r="F22" s="5">
        <f t="shared" si="4"/>
        <v>73</v>
      </c>
    </row>
    <row r="23" spans="1:6" x14ac:dyDescent="0.45">
      <c r="A23" s="5" t="s">
        <v>106</v>
      </c>
      <c r="B23" s="18">
        <f>SUM(B20:F20)</f>
        <v>45</v>
      </c>
      <c r="C23" s="18"/>
      <c r="D23" s="18" t="s">
        <v>107</v>
      </c>
      <c r="E23" s="18">
        <f>SUM(B22:F22)</f>
        <v>155</v>
      </c>
      <c r="F23" s="18"/>
    </row>
    <row r="24" spans="1:6" x14ac:dyDescent="0.45">
      <c r="A24" s="18"/>
      <c r="B24" s="18"/>
      <c r="C24" s="18"/>
      <c r="D24" s="18"/>
      <c r="E24" s="18"/>
      <c r="F24" s="18"/>
    </row>
    <row r="25" spans="1:6" ht="15.75" x14ac:dyDescent="0.45">
      <c r="A25" s="5" t="s">
        <v>98</v>
      </c>
      <c r="B25" s="15" t="s">
        <v>83</v>
      </c>
      <c r="C25" s="15" t="s">
        <v>89</v>
      </c>
      <c r="D25" s="15" t="s">
        <v>95</v>
      </c>
      <c r="E25" s="15" t="s">
        <v>92</v>
      </c>
      <c r="F25" s="15" t="s">
        <v>88</v>
      </c>
    </row>
    <row r="26" spans="1:6" x14ac:dyDescent="0.45">
      <c r="A26" s="5" t="s">
        <v>85</v>
      </c>
      <c r="B26" s="19">
        <f>B20/B22*100</f>
        <v>73.076923076923066</v>
      </c>
      <c r="C26" s="19">
        <f t="shared" ref="C26:F26" si="5">C20/C22*100</f>
        <v>17.142857142857142</v>
      </c>
      <c r="D26" s="19">
        <f t="shared" si="5"/>
        <v>16.666666666666664</v>
      </c>
      <c r="E26" s="19">
        <f t="shared" si="5"/>
        <v>22.222222222222221</v>
      </c>
      <c r="F26" s="19">
        <f t="shared" si="5"/>
        <v>21.917808219178081</v>
      </c>
    </row>
    <row r="27" spans="1:6" x14ac:dyDescent="0.45">
      <c r="A27" s="5" t="s">
        <v>101</v>
      </c>
      <c r="B27" s="19">
        <f>B21/B22*100</f>
        <v>26.923076923076923</v>
      </c>
      <c r="C27" s="19">
        <f t="shared" ref="C27:E27" si="6">C21/C22*100</f>
        <v>82.857142857142861</v>
      </c>
      <c r="D27" s="19">
        <f t="shared" si="6"/>
        <v>83.333333333333343</v>
      </c>
      <c r="E27" s="19">
        <f t="shared" si="6"/>
        <v>77.777777777777786</v>
      </c>
      <c r="F27" s="19">
        <f>F21/F22*100</f>
        <v>78.082191780821915</v>
      </c>
    </row>
    <row r="28" spans="1:6" x14ac:dyDescent="0.45">
      <c r="A28" s="18"/>
      <c r="B28" s="18"/>
      <c r="C28" s="18"/>
      <c r="D28" s="18"/>
      <c r="E28" s="18"/>
      <c r="F28" s="18"/>
    </row>
    <row r="31" spans="1:6" ht="15.75" x14ac:dyDescent="0.5">
      <c r="A31" s="17" t="s">
        <v>135</v>
      </c>
      <c r="B31" s="18"/>
      <c r="C31" s="18"/>
      <c r="D31" s="18"/>
      <c r="E31" s="18"/>
      <c r="F31" s="18"/>
    </row>
    <row r="32" spans="1:6" ht="15.75" x14ac:dyDescent="0.45">
      <c r="A32" s="5"/>
      <c r="B32" s="15" t="s">
        <v>83</v>
      </c>
      <c r="C32" s="15" t="s">
        <v>89</v>
      </c>
      <c r="D32" s="15" t="s">
        <v>95</v>
      </c>
      <c r="E32" s="15" t="s">
        <v>92</v>
      </c>
      <c r="F32" s="15" t="s">
        <v>88</v>
      </c>
    </row>
    <row r="33" spans="1:6" x14ac:dyDescent="0.45">
      <c r="A33" s="5" t="s">
        <v>85</v>
      </c>
      <c r="B33" s="5">
        <v>19</v>
      </c>
      <c r="C33" s="5">
        <v>5</v>
      </c>
      <c r="D33" s="5">
        <v>2</v>
      </c>
      <c r="E33" s="5">
        <v>2</v>
      </c>
      <c r="F33" s="5">
        <v>14</v>
      </c>
    </row>
    <row r="34" spans="1:6" x14ac:dyDescent="0.45">
      <c r="A34" s="5" t="s">
        <v>101</v>
      </c>
      <c r="B34" s="5">
        <v>4</v>
      </c>
      <c r="C34" s="5">
        <v>28</v>
      </c>
      <c r="D34" s="5">
        <v>10</v>
      </c>
      <c r="E34" s="5">
        <v>7</v>
      </c>
      <c r="F34" s="5">
        <v>54</v>
      </c>
    </row>
    <row r="35" spans="1:6" x14ac:dyDescent="0.45">
      <c r="A35" s="5" t="s">
        <v>84</v>
      </c>
      <c r="B35" s="5">
        <f>B33+B34</f>
        <v>23</v>
      </c>
      <c r="C35" s="5">
        <f t="shared" ref="C35" si="7">C33+C34</f>
        <v>33</v>
      </c>
      <c r="D35" s="5">
        <f>D33+D34</f>
        <v>12</v>
      </c>
      <c r="E35" s="5">
        <f t="shared" ref="E35:F35" si="8">E33+E34</f>
        <v>9</v>
      </c>
      <c r="F35" s="5">
        <f t="shared" si="8"/>
        <v>68</v>
      </c>
    </row>
    <row r="36" spans="1:6" x14ac:dyDescent="0.45">
      <c r="A36" s="5" t="s">
        <v>106</v>
      </c>
      <c r="B36" s="18">
        <f>SUM(B33:F33)</f>
        <v>42</v>
      </c>
      <c r="C36" s="18"/>
      <c r="D36" s="18" t="s">
        <v>107</v>
      </c>
      <c r="E36" s="18">
        <f>SUM(B35:F35)</f>
        <v>145</v>
      </c>
      <c r="F36" s="18"/>
    </row>
    <row r="37" spans="1:6" x14ac:dyDescent="0.45">
      <c r="A37" s="18"/>
      <c r="B37" s="18"/>
      <c r="C37" s="18"/>
      <c r="D37" s="18"/>
      <c r="E37" s="18"/>
      <c r="F37" s="18"/>
    </row>
    <row r="38" spans="1:6" ht="15.75" x14ac:dyDescent="0.45">
      <c r="A38" s="5" t="s">
        <v>98</v>
      </c>
      <c r="B38" s="15" t="s">
        <v>83</v>
      </c>
      <c r="C38" s="15" t="s">
        <v>89</v>
      </c>
      <c r="D38" s="15" t="s">
        <v>95</v>
      </c>
      <c r="E38" s="15" t="s">
        <v>92</v>
      </c>
      <c r="F38" s="15" t="s">
        <v>88</v>
      </c>
    </row>
    <row r="39" spans="1:6" x14ac:dyDescent="0.45">
      <c r="A39" s="5" t="s">
        <v>85</v>
      </c>
      <c r="B39" s="19">
        <f>B33/B35*100</f>
        <v>82.608695652173907</v>
      </c>
      <c r="C39" s="19">
        <f t="shared" ref="C39:F39" si="9">C33/C35*100</f>
        <v>15.151515151515152</v>
      </c>
      <c r="D39" s="19">
        <f t="shared" si="9"/>
        <v>16.666666666666664</v>
      </c>
      <c r="E39" s="19">
        <f t="shared" si="9"/>
        <v>22.222222222222221</v>
      </c>
      <c r="F39" s="19">
        <f t="shared" si="9"/>
        <v>20.588235294117645</v>
      </c>
    </row>
    <row r="40" spans="1:6" x14ac:dyDescent="0.45">
      <c r="A40" s="5" t="s">
        <v>101</v>
      </c>
      <c r="B40" s="19">
        <f>B34/B35*100</f>
        <v>17.391304347826086</v>
      </c>
      <c r="C40" s="19">
        <f t="shared" ref="C40:E40" si="10">C34/C35*100</f>
        <v>84.848484848484844</v>
      </c>
      <c r="D40" s="19">
        <f t="shared" si="10"/>
        <v>83.333333333333343</v>
      </c>
      <c r="E40" s="19">
        <f t="shared" si="10"/>
        <v>77.777777777777786</v>
      </c>
      <c r="F40" s="19">
        <f>F34/F35*100</f>
        <v>79.411764705882348</v>
      </c>
    </row>
    <row r="48" spans="1:6" ht="15.75" x14ac:dyDescent="0.5">
      <c r="A48" s="17" t="s">
        <v>136</v>
      </c>
      <c r="B48" s="18"/>
      <c r="C48" s="18"/>
      <c r="D48" s="18"/>
      <c r="E48" s="18"/>
      <c r="F48" s="18"/>
    </row>
    <row r="49" spans="1:6" ht="15.75" x14ac:dyDescent="0.45">
      <c r="A49" s="5"/>
      <c r="B49" s="15" t="s">
        <v>83</v>
      </c>
      <c r="C49" s="15" t="s">
        <v>89</v>
      </c>
      <c r="D49" s="15" t="s">
        <v>95</v>
      </c>
      <c r="E49" s="15" t="s">
        <v>92</v>
      </c>
      <c r="F49" s="15" t="s">
        <v>88</v>
      </c>
    </row>
    <row r="50" spans="1:6" x14ac:dyDescent="0.45">
      <c r="A50" s="5" t="s">
        <v>85</v>
      </c>
      <c r="B50" s="5">
        <v>15</v>
      </c>
      <c r="C50" s="5">
        <v>4</v>
      </c>
      <c r="D50" s="5">
        <v>1</v>
      </c>
      <c r="E50" s="5">
        <v>2</v>
      </c>
      <c r="F50" s="5">
        <v>7</v>
      </c>
    </row>
    <row r="51" spans="1:6" x14ac:dyDescent="0.45">
      <c r="A51" s="5" t="s">
        <v>101</v>
      </c>
      <c r="B51" s="5">
        <v>5</v>
      </c>
      <c r="C51" s="5">
        <v>19</v>
      </c>
      <c r="D51" s="5">
        <v>10</v>
      </c>
      <c r="E51" s="5">
        <v>7</v>
      </c>
      <c r="F51" s="5">
        <v>47</v>
      </c>
    </row>
    <row r="52" spans="1:6" x14ac:dyDescent="0.45">
      <c r="A52" s="5" t="s">
        <v>84</v>
      </c>
      <c r="B52" s="5">
        <f>B50+B51</f>
        <v>20</v>
      </c>
      <c r="C52" s="5">
        <f t="shared" ref="C52" si="11">C50+C51</f>
        <v>23</v>
      </c>
      <c r="D52" s="5">
        <f>D50+D51</f>
        <v>11</v>
      </c>
      <c r="E52" s="5">
        <f t="shared" ref="E52:F52" si="12">E50+E51</f>
        <v>9</v>
      </c>
      <c r="F52" s="5">
        <f t="shared" si="12"/>
        <v>54</v>
      </c>
    </row>
    <row r="53" spans="1:6" x14ac:dyDescent="0.45">
      <c r="A53" s="5" t="s">
        <v>106</v>
      </c>
      <c r="B53" s="18">
        <f>SUM(B50:F50)</f>
        <v>29</v>
      </c>
      <c r="C53" s="18"/>
      <c r="D53" s="18" t="s">
        <v>107</v>
      </c>
      <c r="E53" s="18">
        <f>SUM(B52:F52)</f>
        <v>117</v>
      </c>
      <c r="F53" s="18"/>
    </row>
    <row r="54" spans="1:6" x14ac:dyDescent="0.45">
      <c r="A54" s="18"/>
      <c r="B54" s="18"/>
      <c r="C54" s="18"/>
      <c r="D54" s="18"/>
      <c r="E54" s="18"/>
      <c r="F54" s="18"/>
    </row>
    <row r="55" spans="1:6" ht="15.75" x14ac:dyDescent="0.45">
      <c r="A55" s="5" t="s">
        <v>98</v>
      </c>
      <c r="B55" s="15" t="s">
        <v>83</v>
      </c>
      <c r="C55" s="15" t="s">
        <v>89</v>
      </c>
      <c r="D55" s="15" t="s">
        <v>95</v>
      </c>
      <c r="E55" s="15" t="s">
        <v>92</v>
      </c>
      <c r="F55" s="15" t="s">
        <v>88</v>
      </c>
    </row>
    <row r="56" spans="1:6" x14ac:dyDescent="0.45">
      <c r="A56" s="5" t="s">
        <v>85</v>
      </c>
      <c r="B56" s="19">
        <f>B50/B52*100</f>
        <v>75</v>
      </c>
      <c r="C56" s="19">
        <f t="shared" ref="C56:E56" si="13">C50/C52*100</f>
        <v>17.391304347826086</v>
      </c>
      <c r="D56" s="19">
        <f t="shared" si="13"/>
        <v>9.0909090909090917</v>
      </c>
      <c r="E56" s="19">
        <f t="shared" si="13"/>
        <v>22.222222222222221</v>
      </c>
      <c r="F56" s="19">
        <f>F50/F52*100</f>
        <v>12.962962962962962</v>
      </c>
    </row>
    <row r="57" spans="1:6" x14ac:dyDescent="0.45">
      <c r="A57" s="5" t="s">
        <v>101</v>
      </c>
      <c r="B57" s="19">
        <f>B51/B52*100</f>
        <v>25</v>
      </c>
      <c r="C57" s="19">
        <f t="shared" ref="C57:E57" si="14">C51/C52*100</f>
        <v>82.608695652173907</v>
      </c>
      <c r="D57" s="19">
        <f t="shared" si="14"/>
        <v>90.909090909090907</v>
      </c>
      <c r="E57" s="19">
        <f t="shared" si="14"/>
        <v>77.777777777777786</v>
      </c>
      <c r="F57" s="19">
        <f>F51/F52*100</f>
        <v>87.037037037037038</v>
      </c>
    </row>
    <row r="60" spans="1:6" ht="15.75" x14ac:dyDescent="0.5">
      <c r="A60" s="17"/>
      <c r="B60" s="18"/>
      <c r="C60" s="18"/>
      <c r="D60" s="18"/>
      <c r="E60" s="18"/>
      <c r="F60" s="18"/>
    </row>
    <row r="61" spans="1:6" ht="15.75" x14ac:dyDescent="0.45">
      <c r="A61" s="5"/>
      <c r="B61" s="15"/>
      <c r="C61" s="15"/>
      <c r="D61" s="15"/>
      <c r="E61" s="15"/>
      <c r="F61" s="15"/>
    </row>
    <row r="62" spans="1:6" ht="15.75" x14ac:dyDescent="0.5">
      <c r="A62" s="12"/>
    </row>
    <row r="63" spans="1:6" ht="15.75" x14ac:dyDescent="0.5">
      <c r="A63" s="12" t="s">
        <v>102</v>
      </c>
    </row>
    <row r="64" spans="1:6" ht="15.75" x14ac:dyDescent="0.45">
      <c r="A64" s="4"/>
      <c r="B64" s="1" t="s">
        <v>83</v>
      </c>
      <c r="C64" s="1" t="s">
        <v>89</v>
      </c>
      <c r="D64" s="1" t="s">
        <v>95</v>
      </c>
      <c r="E64" s="1" t="s">
        <v>92</v>
      </c>
      <c r="F64" s="1" t="s">
        <v>88</v>
      </c>
    </row>
    <row r="65" spans="1:6" x14ac:dyDescent="0.45">
      <c r="A65" s="4" t="s">
        <v>85</v>
      </c>
      <c r="B65" s="4">
        <v>32</v>
      </c>
      <c r="C65" s="4">
        <v>4</v>
      </c>
      <c r="D65" s="4">
        <v>5</v>
      </c>
      <c r="E65" s="4">
        <v>0</v>
      </c>
      <c r="F65" s="4">
        <v>23</v>
      </c>
    </row>
    <row r="66" spans="1:6" x14ac:dyDescent="0.45">
      <c r="A66" s="4" t="s">
        <v>101</v>
      </c>
      <c r="B66" s="4">
        <v>24</v>
      </c>
      <c r="C66" s="4">
        <v>116</v>
      </c>
      <c r="D66" s="4">
        <v>115</v>
      </c>
      <c r="E66" s="4">
        <v>31</v>
      </c>
      <c r="F66" s="4">
        <v>213</v>
      </c>
    </row>
    <row r="67" spans="1:6" x14ac:dyDescent="0.45">
      <c r="A67" s="4" t="s">
        <v>84</v>
      </c>
      <c r="B67" s="4">
        <f>B65+B66</f>
        <v>56</v>
      </c>
      <c r="C67" s="4">
        <f t="shared" ref="C67:F67" si="15">C65+C66</f>
        <v>120</v>
      </c>
      <c r="D67" s="4">
        <f t="shared" si="15"/>
        <v>120</v>
      </c>
      <c r="E67" s="4">
        <f t="shared" si="15"/>
        <v>31</v>
      </c>
      <c r="F67" s="4">
        <f t="shared" si="15"/>
        <v>236</v>
      </c>
    </row>
    <row r="70" spans="1:6" ht="15.75" x14ac:dyDescent="0.5">
      <c r="A70" s="12" t="s">
        <v>102</v>
      </c>
    </row>
    <row r="71" spans="1:6" ht="15.75" x14ac:dyDescent="0.45">
      <c r="A71" s="4" t="s">
        <v>98</v>
      </c>
      <c r="B71" s="1" t="s">
        <v>83</v>
      </c>
      <c r="C71" s="1" t="s">
        <v>89</v>
      </c>
      <c r="D71" s="1" t="s">
        <v>95</v>
      </c>
      <c r="E71" s="1" t="s">
        <v>92</v>
      </c>
      <c r="F71" s="1" t="s">
        <v>88</v>
      </c>
    </row>
    <row r="72" spans="1:6" x14ac:dyDescent="0.45">
      <c r="A72" s="4" t="s">
        <v>85</v>
      </c>
      <c r="B72" s="13">
        <f>B65/B67*100</f>
        <v>57.142857142857139</v>
      </c>
      <c r="C72" s="13">
        <f t="shared" ref="C72:F72" si="16">C65/C67*100</f>
        <v>3.3333333333333335</v>
      </c>
      <c r="D72" s="13">
        <f t="shared" si="16"/>
        <v>4.1666666666666661</v>
      </c>
      <c r="E72" s="13">
        <f t="shared" si="16"/>
        <v>0</v>
      </c>
      <c r="F72" s="13">
        <f t="shared" si="16"/>
        <v>9.7457627118644066</v>
      </c>
    </row>
    <row r="73" spans="1:6" x14ac:dyDescent="0.45">
      <c r="A73" s="4" t="s">
        <v>101</v>
      </c>
      <c r="B73" s="13">
        <f>B66/B67*100</f>
        <v>42.857142857142854</v>
      </c>
      <c r="C73" s="13">
        <f t="shared" ref="C73:F73" si="17">C66/C67*100</f>
        <v>96.666666666666671</v>
      </c>
      <c r="D73" s="13">
        <f t="shared" si="17"/>
        <v>95.833333333333343</v>
      </c>
      <c r="E73" s="13">
        <f t="shared" si="17"/>
        <v>100</v>
      </c>
      <c r="F73" s="13">
        <f t="shared" si="17"/>
        <v>90.254237288135599</v>
      </c>
    </row>
    <row r="81" spans="1:20" ht="15.75" x14ac:dyDescent="0.5">
      <c r="A81" s="12" t="s">
        <v>103</v>
      </c>
      <c r="O81" s="23" t="s">
        <v>103</v>
      </c>
      <c r="P81" s="23"/>
      <c r="Q81" s="23"/>
      <c r="R81" s="23"/>
      <c r="S81" s="23"/>
      <c r="T81" s="23"/>
    </row>
    <row r="82" spans="1:20" ht="15.75" x14ac:dyDescent="0.45">
      <c r="A82" s="4"/>
      <c r="B82" s="1" t="s">
        <v>83</v>
      </c>
      <c r="C82" s="1" t="s">
        <v>89</v>
      </c>
      <c r="D82" s="1" t="s">
        <v>95</v>
      </c>
      <c r="E82" s="1" t="s">
        <v>92</v>
      </c>
      <c r="F82" s="1" t="s">
        <v>88</v>
      </c>
      <c r="O82" s="23"/>
      <c r="P82" s="23" t="s">
        <v>83</v>
      </c>
      <c r="Q82" s="23" t="s">
        <v>89</v>
      </c>
      <c r="R82" s="23" t="s">
        <v>95</v>
      </c>
      <c r="S82" s="23" t="s">
        <v>92</v>
      </c>
      <c r="T82" s="23" t="s">
        <v>88</v>
      </c>
    </row>
    <row r="83" spans="1:20" x14ac:dyDescent="0.45">
      <c r="A83" s="4" t="s">
        <v>85</v>
      </c>
      <c r="B83" s="4">
        <f t="shared" ref="B83:F85" si="18">B4+B65</f>
        <v>59</v>
      </c>
      <c r="C83" s="4">
        <f t="shared" si="18"/>
        <v>11</v>
      </c>
      <c r="D83" s="4">
        <f t="shared" si="18"/>
        <v>7</v>
      </c>
      <c r="E83" s="4">
        <f t="shared" si="18"/>
        <v>2</v>
      </c>
      <c r="F83" s="4">
        <f t="shared" si="18"/>
        <v>44</v>
      </c>
      <c r="G83" s="4">
        <f>SUM(B83:F83)</f>
        <v>123</v>
      </c>
      <c r="O83" s="23" t="s">
        <v>85</v>
      </c>
      <c r="P83" s="4">
        <v>77</v>
      </c>
      <c r="Q83" s="4">
        <v>11</v>
      </c>
      <c r="R83" s="4">
        <v>7</v>
      </c>
      <c r="S83" s="4">
        <v>2</v>
      </c>
      <c r="T83" s="4">
        <v>26</v>
      </c>
    </row>
    <row r="84" spans="1:20" x14ac:dyDescent="0.45">
      <c r="A84" s="4" t="s">
        <v>101</v>
      </c>
      <c r="B84" s="4">
        <f t="shared" si="18"/>
        <v>33</v>
      </c>
      <c r="C84" s="4">
        <f t="shared" si="18"/>
        <v>146</v>
      </c>
      <c r="D84" s="4">
        <f t="shared" si="18"/>
        <v>125</v>
      </c>
      <c r="E84" s="4">
        <f t="shared" si="18"/>
        <v>39</v>
      </c>
      <c r="F84" s="4">
        <f t="shared" si="18"/>
        <v>275</v>
      </c>
      <c r="G84" s="4">
        <f t="shared" ref="G84" si="19">SUM(B84:F84)</f>
        <v>618</v>
      </c>
      <c r="O84" s="23" t="s">
        <v>101</v>
      </c>
      <c r="P84" s="4">
        <v>48</v>
      </c>
      <c r="Q84" s="4">
        <v>146</v>
      </c>
      <c r="R84" s="4">
        <v>120</v>
      </c>
      <c r="S84" s="4">
        <v>37</v>
      </c>
      <c r="T84" s="4">
        <v>251</v>
      </c>
    </row>
    <row r="85" spans="1:20" x14ac:dyDescent="0.45">
      <c r="A85" s="4" t="s">
        <v>84</v>
      </c>
      <c r="B85" s="4">
        <f t="shared" si="18"/>
        <v>92</v>
      </c>
      <c r="C85" s="4">
        <f t="shared" si="18"/>
        <v>157</v>
      </c>
      <c r="D85" s="4">
        <f t="shared" si="18"/>
        <v>132</v>
      </c>
      <c r="E85" s="4">
        <f t="shared" si="18"/>
        <v>41</v>
      </c>
      <c r="F85" s="4">
        <f t="shared" si="18"/>
        <v>319</v>
      </c>
      <c r="G85" s="4">
        <f>SUM(B85:F85)</f>
        <v>741</v>
      </c>
      <c r="O85" s="23" t="s">
        <v>151</v>
      </c>
      <c r="P85" s="4">
        <v>5</v>
      </c>
      <c r="Q85" s="4">
        <v>0</v>
      </c>
      <c r="R85" s="4">
        <v>5</v>
      </c>
      <c r="S85" s="4">
        <v>2</v>
      </c>
      <c r="T85" s="4">
        <v>4</v>
      </c>
    </row>
    <row r="86" spans="1:20" x14ac:dyDescent="0.45">
      <c r="O86" s="23" t="s">
        <v>84</v>
      </c>
      <c r="P86" s="4">
        <f>P83+P84+P85</f>
        <v>130</v>
      </c>
      <c r="Q86" s="4">
        <f t="shared" ref="Q86:T86" si="20">Q83+Q84+Q85</f>
        <v>157</v>
      </c>
      <c r="R86" s="4">
        <f t="shared" si="20"/>
        <v>132</v>
      </c>
      <c r="S86" s="4">
        <f t="shared" si="20"/>
        <v>41</v>
      </c>
      <c r="T86" s="4">
        <f t="shared" si="20"/>
        <v>281</v>
      </c>
    </row>
    <row r="88" spans="1:20" ht="15.75" x14ac:dyDescent="0.5">
      <c r="A88" s="12" t="s">
        <v>104</v>
      </c>
      <c r="O88" s="23" t="s">
        <v>98</v>
      </c>
      <c r="P88" s="1" t="s">
        <v>83</v>
      </c>
      <c r="Q88" s="1" t="s">
        <v>89</v>
      </c>
      <c r="R88" s="1" t="s">
        <v>95</v>
      </c>
      <c r="S88" s="1" t="s">
        <v>92</v>
      </c>
      <c r="T88" s="1" t="s">
        <v>88</v>
      </c>
    </row>
    <row r="89" spans="1:20" ht="15.75" x14ac:dyDescent="0.45">
      <c r="A89" s="4" t="s">
        <v>98</v>
      </c>
      <c r="B89" s="1" t="s">
        <v>83</v>
      </c>
      <c r="C89" s="1" t="s">
        <v>89</v>
      </c>
      <c r="D89" s="1" t="s">
        <v>95</v>
      </c>
      <c r="E89" s="1" t="s">
        <v>92</v>
      </c>
      <c r="F89" s="1" t="s">
        <v>88</v>
      </c>
      <c r="O89" s="23" t="s">
        <v>85</v>
      </c>
      <c r="P89" s="13">
        <f>P83/P86*100</f>
        <v>59.230769230769234</v>
      </c>
      <c r="Q89" s="13">
        <f t="shared" ref="Q89:T89" si="21">Q83/Q86*100</f>
        <v>7.0063694267515926</v>
      </c>
      <c r="R89" s="13">
        <f t="shared" si="21"/>
        <v>5.3030303030303028</v>
      </c>
      <c r="S89" s="13">
        <f t="shared" si="21"/>
        <v>4.8780487804878048</v>
      </c>
      <c r="T89" s="13">
        <f t="shared" si="21"/>
        <v>9.252669039145907</v>
      </c>
    </row>
    <row r="90" spans="1:20" x14ac:dyDescent="0.45">
      <c r="A90" s="4" t="s">
        <v>85</v>
      </c>
      <c r="B90" s="13">
        <f>B83/B85*100</f>
        <v>64.130434782608688</v>
      </c>
      <c r="C90" s="13">
        <f>C83/C85*100</f>
        <v>7.0063694267515926</v>
      </c>
      <c r="D90" s="13">
        <f t="shared" ref="D90:F90" si="22">D83/D85*100</f>
        <v>5.3030303030303028</v>
      </c>
      <c r="E90" s="13">
        <f t="shared" si="22"/>
        <v>4.8780487804878048</v>
      </c>
      <c r="F90" s="13">
        <f t="shared" si="22"/>
        <v>13.793103448275861</v>
      </c>
      <c r="O90" s="23" t="s">
        <v>101</v>
      </c>
      <c r="P90" s="13">
        <f>P84/P86*100</f>
        <v>36.923076923076927</v>
      </c>
      <c r="Q90" s="13">
        <f t="shared" ref="Q90:T90" si="23">Q84/Q86*100</f>
        <v>92.99363057324841</v>
      </c>
      <c r="R90" s="13">
        <f t="shared" si="23"/>
        <v>90.909090909090907</v>
      </c>
      <c r="S90" s="13">
        <f t="shared" si="23"/>
        <v>90.243902439024396</v>
      </c>
      <c r="T90" s="13">
        <f t="shared" si="23"/>
        <v>89.32384341637011</v>
      </c>
    </row>
    <row r="91" spans="1:20" x14ac:dyDescent="0.45">
      <c r="A91" s="4" t="s">
        <v>101</v>
      </c>
      <c r="B91" s="13">
        <f>B84/B85*100</f>
        <v>35.869565217391305</v>
      </c>
      <c r="C91" s="13">
        <f t="shared" ref="C91:F91" si="24">C84/C85*100</f>
        <v>92.99363057324841</v>
      </c>
      <c r="D91" s="13">
        <f t="shared" si="24"/>
        <v>94.696969696969703</v>
      </c>
      <c r="E91" s="13">
        <f t="shared" si="24"/>
        <v>95.121951219512198</v>
      </c>
      <c r="F91" s="13">
        <f t="shared" si="24"/>
        <v>86.206896551724128</v>
      </c>
      <c r="O91" s="23" t="s">
        <v>151</v>
      </c>
      <c r="P91">
        <f>P85/P86*100</f>
        <v>3.8461538461538463</v>
      </c>
      <c r="Q91">
        <f t="shared" ref="Q91:T91" si="25">Q85/Q86*100</f>
        <v>0</v>
      </c>
      <c r="R91">
        <f t="shared" si="25"/>
        <v>3.7878787878787881</v>
      </c>
      <c r="S91">
        <f t="shared" si="25"/>
        <v>4.8780487804878048</v>
      </c>
      <c r="T91">
        <f t="shared" si="25"/>
        <v>1.4234875444839856</v>
      </c>
    </row>
    <row r="112" spans="1:6" ht="15.75" x14ac:dyDescent="0.45">
      <c r="A112" s="4" t="s">
        <v>98</v>
      </c>
      <c r="B112" s="1" t="s">
        <v>83</v>
      </c>
      <c r="C112" s="1" t="s">
        <v>89</v>
      </c>
      <c r="D112" s="1" t="s">
        <v>95</v>
      </c>
      <c r="E112" s="1" t="s">
        <v>92</v>
      </c>
      <c r="F112" s="1" t="s">
        <v>88</v>
      </c>
    </row>
    <row r="113" spans="1:6" x14ac:dyDescent="0.45">
      <c r="A113" s="4" t="s">
        <v>103</v>
      </c>
      <c r="B113" s="13">
        <v>1</v>
      </c>
      <c r="C113" s="13">
        <v>1</v>
      </c>
      <c r="D113" s="13">
        <v>1</v>
      </c>
      <c r="E113" s="13">
        <v>1</v>
      </c>
      <c r="F113" s="13">
        <v>1</v>
      </c>
    </row>
    <row r="114" spans="1:6" ht="15.75" x14ac:dyDescent="0.5">
      <c r="A114" s="14" t="s">
        <v>139</v>
      </c>
      <c r="B114" s="13">
        <f>B26/B90</f>
        <v>1.1395045632333767</v>
      </c>
      <c r="C114" s="13">
        <f>C26/C90</f>
        <v>2.4467532467532465</v>
      </c>
      <c r="D114" s="13">
        <f>D26/D90</f>
        <v>3.1428571428571423</v>
      </c>
      <c r="E114" s="13">
        <f>E26/E90</f>
        <v>4.5555555555555554</v>
      </c>
      <c r="F114" s="13">
        <f>F26/F90</f>
        <v>1.5890410958904109</v>
      </c>
    </row>
    <row r="115" spans="1:6" ht="15.75" x14ac:dyDescent="0.5">
      <c r="A115" s="14" t="s">
        <v>140</v>
      </c>
      <c r="B115" s="4">
        <f>B39/B90</f>
        <v>1.2881355932203391</v>
      </c>
      <c r="C115" s="4">
        <f>C39/C90</f>
        <v>2.162534435261708</v>
      </c>
      <c r="D115" s="4">
        <f>D39/D90</f>
        <v>3.1428571428571423</v>
      </c>
      <c r="E115" s="4">
        <f>E39/E90</f>
        <v>4.5555555555555554</v>
      </c>
      <c r="F115" s="4">
        <f>F39/F90</f>
        <v>1.4926470588235294</v>
      </c>
    </row>
    <row r="116" spans="1:6" ht="15.75" x14ac:dyDescent="0.5">
      <c r="A116" s="14" t="s">
        <v>141</v>
      </c>
      <c r="B116" s="4">
        <f>B56/B90</f>
        <v>1.169491525423729</v>
      </c>
      <c r="C116" s="4">
        <f>C56/C90</f>
        <v>2.4822134387351777</v>
      </c>
      <c r="D116" s="4">
        <f>D56/D90</f>
        <v>1.7142857142857146</v>
      </c>
      <c r="E116" s="4">
        <f>E56/E90</f>
        <v>4.5555555555555554</v>
      </c>
      <c r="F116" s="4">
        <f>F56/F90</f>
        <v>0.93981481481481477</v>
      </c>
    </row>
    <row r="119" spans="1:6" x14ac:dyDescent="0.45">
      <c r="A119" s="4" t="s">
        <v>98</v>
      </c>
      <c r="B119" s="23" t="s">
        <v>83</v>
      </c>
      <c r="C119" s="23" t="s">
        <v>89</v>
      </c>
      <c r="D119" s="23" t="s">
        <v>95</v>
      </c>
      <c r="E119" s="23" t="s">
        <v>92</v>
      </c>
      <c r="F119" s="23" t="s">
        <v>88</v>
      </c>
    </row>
    <row r="120" spans="1:6" ht="15.75" x14ac:dyDescent="0.5">
      <c r="A120" s="14" t="s">
        <v>144</v>
      </c>
      <c r="B120" s="4">
        <v>61.538461538461497</v>
      </c>
      <c r="C120" s="4">
        <v>50</v>
      </c>
      <c r="D120" s="4">
        <v>0</v>
      </c>
      <c r="E120" s="4">
        <v>0</v>
      </c>
      <c r="F120" s="4">
        <v>0</v>
      </c>
    </row>
    <row r="121" spans="1:6" ht="15.75" x14ac:dyDescent="0.5">
      <c r="A121" s="14" t="s">
        <v>141</v>
      </c>
      <c r="B121" s="4">
        <v>72</v>
      </c>
      <c r="C121" s="4">
        <v>17.391304347826086</v>
      </c>
      <c r="D121" s="4">
        <v>9.0909090909090917</v>
      </c>
      <c r="E121" s="4">
        <v>22.222222222222221</v>
      </c>
      <c r="F121" s="4">
        <v>8.1632653061224492</v>
      </c>
    </row>
    <row r="122" spans="1:6" ht="15.75" x14ac:dyDescent="0.5">
      <c r="A122" s="14" t="s">
        <v>140</v>
      </c>
      <c r="B122" s="4">
        <v>71.875</v>
      </c>
      <c r="C122" s="4">
        <v>15.151515151515152</v>
      </c>
      <c r="D122" s="4">
        <v>16.666666666666664</v>
      </c>
      <c r="E122" s="4">
        <v>22.222222222222221</v>
      </c>
      <c r="F122" s="4">
        <v>16.949152542372879</v>
      </c>
    </row>
    <row r="123" spans="1:6" ht="15.75" x14ac:dyDescent="0.5">
      <c r="A123" s="14" t="s">
        <v>139</v>
      </c>
      <c r="B123" s="4">
        <v>65.714285714285708</v>
      </c>
      <c r="C123" s="4">
        <v>17.142857142857142</v>
      </c>
      <c r="D123" s="4">
        <v>16.666666666666664</v>
      </c>
      <c r="E123" s="4">
        <v>22.222222222222221</v>
      </c>
      <c r="F123" s="4">
        <v>18.75</v>
      </c>
    </row>
    <row r="124" spans="1:6" ht="15.75" x14ac:dyDescent="0.5">
      <c r="A124" s="14" t="s">
        <v>143</v>
      </c>
      <c r="B124" s="4">
        <v>67.567567567567565</v>
      </c>
      <c r="C124" s="4">
        <v>16.666666666666664</v>
      </c>
      <c r="D124" s="4">
        <v>16.666666666666664</v>
      </c>
      <c r="E124" s="4">
        <v>22.222222222222221</v>
      </c>
      <c r="F124" s="4">
        <v>18.75</v>
      </c>
    </row>
    <row r="125" spans="1:6" x14ac:dyDescent="0.45">
      <c r="A125" s="4" t="s">
        <v>103</v>
      </c>
      <c r="B125" s="4">
        <v>59.230769230769234</v>
      </c>
      <c r="C125" s="4">
        <v>7.0063694267515926</v>
      </c>
      <c r="D125" s="4">
        <v>5.3030303030303028</v>
      </c>
      <c r="E125" s="4">
        <v>4.8780487804878048</v>
      </c>
      <c r="F125" s="4">
        <v>9.252669039145907</v>
      </c>
    </row>
    <row r="129" spans="1:6" x14ac:dyDescent="0.45">
      <c r="A129" s="4" t="s">
        <v>98</v>
      </c>
      <c r="B129" s="23" t="s">
        <v>83</v>
      </c>
      <c r="C129" s="23" t="s">
        <v>89</v>
      </c>
      <c r="D129" s="23" t="s">
        <v>95</v>
      </c>
      <c r="E129" s="23" t="s">
        <v>92</v>
      </c>
      <c r="F129" s="23" t="s">
        <v>88</v>
      </c>
    </row>
    <row r="130" spans="1:6" x14ac:dyDescent="0.45">
      <c r="A130" s="4" t="s">
        <v>103</v>
      </c>
      <c r="B130" s="4">
        <v>59.230769230769234</v>
      </c>
      <c r="C130" s="4">
        <v>7.0063694267515926</v>
      </c>
      <c r="D130" s="4">
        <v>5.3030303030303028</v>
      </c>
      <c r="E130" s="4">
        <v>4.8780487804878048</v>
      </c>
      <c r="F130" s="4">
        <v>9.252669039145907</v>
      </c>
    </row>
    <row r="131" spans="1:6" ht="15.75" x14ac:dyDescent="0.5">
      <c r="A131" s="14" t="s">
        <v>143</v>
      </c>
      <c r="B131" s="4">
        <v>67.567567567567565</v>
      </c>
      <c r="C131" s="4">
        <v>16.666666666666664</v>
      </c>
      <c r="D131" s="4">
        <v>16.666666666666664</v>
      </c>
      <c r="E131" s="4">
        <v>22.222222222222221</v>
      </c>
      <c r="F131" s="4">
        <v>18.75</v>
      </c>
    </row>
    <row r="132" spans="1:6" ht="15.75" x14ac:dyDescent="0.5">
      <c r="A132" s="14" t="s">
        <v>139</v>
      </c>
      <c r="B132" s="4">
        <v>65.714285714285708</v>
      </c>
      <c r="C132" s="4">
        <v>17.142857142857142</v>
      </c>
      <c r="D132" s="4">
        <v>16.666666666666664</v>
      </c>
      <c r="E132" s="4">
        <v>22.222222222222221</v>
      </c>
      <c r="F132" s="4">
        <v>18.75</v>
      </c>
    </row>
    <row r="133" spans="1:6" ht="15.75" x14ac:dyDescent="0.5">
      <c r="A133" s="14" t="s">
        <v>140</v>
      </c>
      <c r="B133" s="4">
        <v>71.875</v>
      </c>
      <c r="C133" s="4">
        <v>15.151515151515152</v>
      </c>
      <c r="D133" s="4">
        <v>16.666666666666664</v>
      </c>
      <c r="E133" s="4">
        <v>22.222222222222221</v>
      </c>
      <c r="F133" s="4">
        <v>16.949152542372879</v>
      </c>
    </row>
    <row r="134" spans="1:6" ht="15.75" x14ac:dyDescent="0.5">
      <c r="A134" s="14" t="s">
        <v>141</v>
      </c>
      <c r="B134" s="4">
        <v>72</v>
      </c>
      <c r="C134" s="4">
        <v>17.391304347826086</v>
      </c>
      <c r="D134" s="4">
        <v>9.0909090909090917</v>
      </c>
      <c r="E134" s="4">
        <v>22.222222222222221</v>
      </c>
      <c r="F134" s="4">
        <v>8.1632653061224492</v>
      </c>
    </row>
    <row r="135" spans="1:6" ht="15.75" x14ac:dyDescent="0.5">
      <c r="A135" s="14" t="s">
        <v>144</v>
      </c>
      <c r="B135" s="4">
        <v>61.538461538461497</v>
      </c>
      <c r="C135" s="4">
        <v>50</v>
      </c>
      <c r="D135" s="4">
        <v>0</v>
      </c>
      <c r="E135" s="4">
        <v>0</v>
      </c>
      <c r="F135" s="4">
        <v>0</v>
      </c>
    </row>
    <row r="143" spans="1:6" ht="42.75" x14ac:dyDescent="0.45">
      <c r="A143" s="23"/>
      <c r="B143" s="23" t="s">
        <v>106</v>
      </c>
      <c r="C143" s="24" t="s">
        <v>107</v>
      </c>
      <c r="D143" s="23" t="s">
        <v>98</v>
      </c>
    </row>
    <row r="144" spans="1:6" ht="15.75" x14ac:dyDescent="0.5">
      <c r="A144" s="14" t="s">
        <v>139</v>
      </c>
      <c r="B144" s="4">
        <v>45</v>
      </c>
      <c r="C144" s="4">
        <v>153</v>
      </c>
      <c r="D144">
        <f>B144/C144*100</f>
        <v>29.411764705882355</v>
      </c>
    </row>
    <row r="145" spans="1:4" ht="15.75" x14ac:dyDescent="0.5">
      <c r="A145" s="14" t="s">
        <v>140</v>
      </c>
      <c r="B145" s="4">
        <v>41</v>
      </c>
      <c r="C145" s="4">
        <v>143</v>
      </c>
      <c r="D145">
        <f t="shared" ref="D145:D146" si="26">B145/C145*100</f>
        <v>28.671328671328673</v>
      </c>
    </row>
    <row r="146" spans="1:4" ht="15.75" x14ac:dyDescent="0.5">
      <c r="A146" s="14" t="s">
        <v>141</v>
      </c>
      <c r="B146" s="4">
        <v>29</v>
      </c>
      <c r="C146" s="4">
        <v>115</v>
      </c>
      <c r="D146">
        <f t="shared" si="26"/>
        <v>25.217391304347824</v>
      </c>
    </row>
    <row r="157" spans="1:4" ht="42.75" x14ac:dyDescent="0.45">
      <c r="A157" s="23"/>
      <c r="B157" s="23" t="s">
        <v>106</v>
      </c>
      <c r="C157" s="24" t="s">
        <v>107</v>
      </c>
      <c r="D157" s="23" t="s">
        <v>98</v>
      </c>
    </row>
    <row r="158" spans="1:4" ht="15.75" x14ac:dyDescent="0.5">
      <c r="A158" s="14" t="s">
        <v>144</v>
      </c>
      <c r="B158" s="4">
        <v>10</v>
      </c>
      <c r="C158" s="4">
        <v>44</v>
      </c>
      <c r="D158">
        <f>B158/C158*100</f>
        <v>22.727272727272727</v>
      </c>
    </row>
    <row r="159" spans="1:4" ht="15.75" x14ac:dyDescent="0.5">
      <c r="A159" s="14" t="s">
        <v>141</v>
      </c>
      <c r="B159" s="4">
        <v>29</v>
      </c>
      <c r="C159" s="4">
        <v>117</v>
      </c>
      <c r="D159">
        <f t="shared" ref="D159" si="27">B159/C159*100</f>
        <v>24.786324786324787</v>
      </c>
    </row>
    <row r="160" spans="1:4" ht="15.75" x14ac:dyDescent="0.5">
      <c r="A160" s="14" t="s">
        <v>140</v>
      </c>
      <c r="B160" s="4">
        <v>41</v>
      </c>
      <c r="C160" s="4">
        <v>143</v>
      </c>
      <c r="D160">
        <f>B160/C160*100</f>
        <v>28.671328671328673</v>
      </c>
    </row>
    <row r="161" spans="1:4" ht="15.75" x14ac:dyDescent="0.5">
      <c r="A161" s="14" t="s">
        <v>139</v>
      </c>
      <c r="B161" s="4">
        <v>45</v>
      </c>
      <c r="C161" s="4">
        <v>155</v>
      </c>
      <c r="D161">
        <f>B161/C161*100</f>
        <v>29.032258064516132</v>
      </c>
    </row>
    <row r="162" spans="1:4" ht="15.75" x14ac:dyDescent="0.5">
      <c r="A162" s="14" t="s">
        <v>143</v>
      </c>
      <c r="B162" s="4">
        <v>47</v>
      </c>
      <c r="C162" s="4">
        <v>158</v>
      </c>
      <c r="D162">
        <f>B162/C162*100</f>
        <v>29.746835443037973</v>
      </c>
    </row>
    <row r="166" spans="1:4" ht="42.75" x14ac:dyDescent="0.45">
      <c r="B166" s="23" t="s">
        <v>106</v>
      </c>
      <c r="C166" s="24" t="s">
        <v>107</v>
      </c>
      <c r="D166" s="23" t="s">
        <v>98</v>
      </c>
    </row>
    <row r="167" spans="1:4" ht="15.75" x14ac:dyDescent="0.5">
      <c r="A167" s="14" t="s">
        <v>143</v>
      </c>
      <c r="B167" s="4">
        <v>47</v>
      </c>
      <c r="C167" s="4">
        <v>158</v>
      </c>
      <c r="D167">
        <f>B167/C167*100</f>
        <v>29.746835443037973</v>
      </c>
    </row>
    <row r="168" spans="1:4" ht="15.75" x14ac:dyDescent="0.5">
      <c r="A168" s="14" t="s">
        <v>139</v>
      </c>
      <c r="B168" s="4">
        <v>45</v>
      </c>
      <c r="C168" s="4">
        <v>155</v>
      </c>
      <c r="D168">
        <f>B168/C168*100</f>
        <v>29.032258064516132</v>
      </c>
    </row>
    <row r="169" spans="1:4" ht="15.75" x14ac:dyDescent="0.5">
      <c r="A169" s="14" t="s">
        <v>140</v>
      </c>
      <c r="B169" s="4">
        <v>41</v>
      </c>
      <c r="C169" s="4">
        <v>143</v>
      </c>
      <c r="D169">
        <f>B169/C169*100</f>
        <v>28.671328671328673</v>
      </c>
    </row>
    <row r="170" spans="1:4" ht="15.75" x14ac:dyDescent="0.5">
      <c r="A170" s="14" t="s">
        <v>141</v>
      </c>
      <c r="B170" s="4">
        <v>29</v>
      </c>
      <c r="C170" s="4">
        <v>117</v>
      </c>
      <c r="D170">
        <f t="shared" ref="D170" si="28">B170/C170*100</f>
        <v>24.786324786324787</v>
      </c>
    </row>
    <row r="171" spans="1:4" ht="15.75" x14ac:dyDescent="0.5">
      <c r="A171" s="14" t="s">
        <v>144</v>
      </c>
      <c r="B171" s="4">
        <v>10</v>
      </c>
      <c r="C171" s="4">
        <v>44</v>
      </c>
      <c r="D171">
        <f>B171/C171*100</f>
        <v>22.727272727272727</v>
      </c>
    </row>
    <row r="172" spans="1:4" ht="15.75" x14ac:dyDescent="0.5">
      <c r="A172" s="14" t="s">
        <v>157</v>
      </c>
      <c r="B172" s="4">
        <v>1</v>
      </c>
      <c r="C172" s="4">
        <v>9</v>
      </c>
      <c r="D172">
        <f>B172/C172*100</f>
        <v>11.111111111111111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D8E7B-1BB2-4C38-BD05-9A2D76C0E1F9}">
  <dimension ref="A1:L91"/>
  <sheetViews>
    <sheetView zoomScaleNormal="100" workbookViewId="0">
      <selection activeCell="B7" sqref="B7"/>
    </sheetView>
  </sheetViews>
  <sheetFormatPr defaultRowHeight="18" x14ac:dyDescent="0.45"/>
  <cols>
    <col min="1" max="1" width="28.59765625" style="16" customWidth="1"/>
    <col min="2" max="2" width="19" style="4" customWidth="1"/>
    <col min="3" max="3" width="17" style="4" customWidth="1"/>
    <col min="4" max="4" width="17.73046875" style="4" customWidth="1"/>
    <col min="5" max="5" width="20.59765625" style="4" customWidth="1"/>
    <col min="6" max="6" width="15.73046875" style="4" bestFit="1" customWidth="1"/>
    <col min="7" max="7" width="9.06640625" style="4"/>
  </cols>
  <sheetData>
    <row r="1" spans="1:11" ht="15.75" x14ac:dyDescent="0.5">
      <c r="A1" s="17" t="s">
        <v>135</v>
      </c>
      <c r="B1" s="18"/>
      <c r="C1" s="18"/>
      <c r="D1" s="18"/>
      <c r="E1" s="18"/>
      <c r="F1" s="18"/>
    </row>
    <row r="2" spans="1:11" ht="31.5" x14ac:dyDescent="0.45">
      <c r="A2" s="5"/>
      <c r="B2" s="15" t="s">
        <v>83</v>
      </c>
      <c r="C2" s="15" t="s">
        <v>89</v>
      </c>
      <c r="D2" s="15" t="s">
        <v>95</v>
      </c>
      <c r="E2" s="15" t="s">
        <v>92</v>
      </c>
      <c r="F2" s="15" t="s">
        <v>88</v>
      </c>
    </row>
    <row r="3" spans="1:11" ht="14.25" x14ac:dyDescent="0.45">
      <c r="A3" s="5" t="s">
        <v>85</v>
      </c>
      <c r="B3" s="5">
        <v>19</v>
      </c>
      <c r="C3" s="5">
        <v>5</v>
      </c>
      <c r="D3" s="5">
        <v>2</v>
      </c>
      <c r="E3" s="5">
        <v>2</v>
      </c>
      <c r="F3" s="5">
        <v>14</v>
      </c>
    </row>
    <row r="4" spans="1:11" ht="14.25" x14ac:dyDescent="0.45">
      <c r="A4" s="5" t="s">
        <v>101</v>
      </c>
      <c r="B4" s="5">
        <v>4</v>
      </c>
      <c r="C4" s="5">
        <v>28</v>
      </c>
      <c r="D4" s="5">
        <v>10</v>
      </c>
      <c r="E4" s="5">
        <v>7</v>
      </c>
      <c r="F4" s="5">
        <v>54</v>
      </c>
    </row>
    <row r="5" spans="1:11" ht="14.25" x14ac:dyDescent="0.45">
      <c r="A5" s="5" t="s">
        <v>84</v>
      </c>
      <c r="B5" s="5">
        <f>B3+B4</f>
        <v>23</v>
      </c>
      <c r="C5" s="5">
        <f t="shared" ref="C5" si="0">C3+C4</f>
        <v>33</v>
      </c>
      <c r="D5" s="5">
        <f>D3+D4</f>
        <v>12</v>
      </c>
      <c r="E5" s="5">
        <f t="shared" ref="E5:F5" si="1">E3+E4</f>
        <v>9</v>
      </c>
      <c r="F5" s="5">
        <f t="shared" si="1"/>
        <v>68</v>
      </c>
    </row>
    <row r="6" spans="1:11" ht="14.25" x14ac:dyDescent="0.45">
      <c r="A6" s="5" t="s">
        <v>106</v>
      </c>
      <c r="B6" s="18">
        <f>SUM(B3:F3)</f>
        <v>42</v>
      </c>
      <c r="C6" s="18"/>
      <c r="D6" s="18" t="s">
        <v>107</v>
      </c>
      <c r="E6" s="18">
        <f>SUM(B5:F5)</f>
        <v>145</v>
      </c>
      <c r="F6" s="18"/>
    </row>
    <row r="7" spans="1:11" ht="14.25" x14ac:dyDescent="0.45">
      <c r="A7" s="18"/>
      <c r="B7" s="18"/>
      <c r="C7" s="18"/>
      <c r="D7" s="18"/>
      <c r="E7" s="18"/>
      <c r="F7" s="18"/>
    </row>
    <row r="8" spans="1:11" ht="31.5" x14ac:dyDescent="0.45">
      <c r="A8" s="5" t="s">
        <v>98</v>
      </c>
      <c r="B8" s="15" t="s">
        <v>83</v>
      </c>
      <c r="C8" s="15" t="s">
        <v>89</v>
      </c>
      <c r="D8" s="15" t="s">
        <v>95</v>
      </c>
      <c r="E8" s="15" t="s">
        <v>92</v>
      </c>
      <c r="F8" s="15" t="s">
        <v>88</v>
      </c>
    </row>
    <row r="9" spans="1:11" ht="14.25" x14ac:dyDescent="0.45">
      <c r="A9" s="5" t="s">
        <v>85</v>
      </c>
      <c r="B9" s="19">
        <f>B3/B5*100</f>
        <v>82.608695652173907</v>
      </c>
      <c r="C9" s="19">
        <f t="shared" ref="C9:F9" si="2">C3/C5*100</f>
        <v>15.151515151515152</v>
      </c>
      <c r="D9" s="19">
        <f t="shared" si="2"/>
        <v>16.666666666666664</v>
      </c>
      <c r="E9" s="19">
        <f t="shared" si="2"/>
        <v>22.222222222222221</v>
      </c>
      <c r="F9" s="19">
        <f t="shared" si="2"/>
        <v>20.588235294117645</v>
      </c>
    </row>
    <row r="10" spans="1:11" ht="14.25" x14ac:dyDescent="0.45">
      <c r="A10" s="5" t="s">
        <v>101</v>
      </c>
      <c r="B10" s="19">
        <f>B4/B5*100</f>
        <v>17.391304347826086</v>
      </c>
      <c r="C10" s="19">
        <f t="shared" ref="C10:E10" si="3">C4/C5*100</f>
        <v>84.848484848484844</v>
      </c>
      <c r="D10" s="19">
        <f t="shared" si="3"/>
        <v>83.333333333333343</v>
      </c>
      <c r="E10" s="19">
        <f t="shared" si="3"/>
        <v>77.777777777777786</v>
      </c>
      <c r="F10" s="19">
        <f>F4/F5*100</f>
        <v>79.411764705882348</v>
      </c>
    </row>
    <row r="15" spans="1:11" x14ac:dyDescent="0.45">
      <c r="A15" s="16" t="s">
        <v>105</v>
      </c>
    </row>
    <row r="16" spans="1:11" ht="57" x14ac:dyDescent="0.45">
      <c r="B16" s="6" t="s">
        <v>88</v>
      </c>
      <c r="C16" s="6" t="s">
        <v>87</v>
      </c>
      <c r="D16" s="6" t="s">
        <v>86</v>
      </c>
      <c r="E16" s="6" t="s">
        <v>83</v>
      </c>
      <c r="F16" s="6" t="s">
        <v>90</v>
      </c>
      <c r="G16" s="6" t="s">
        <v>89</v>
      </c>
      <c r="H16" s="7" t="s">
        <v>94</v>
      </c>
      <c r="I16" s="7" t="s">
        <v>91</v>
      </c>
      <c r="J16" s="7" t="s">
        <v>93</v>
      </c>
      <c r="K16" s="7" t="s">
        <v>92</v>
      </c>
    </row>
    <row r="17" spans="1:12" x14ac:dyDescent="0.45">
      <c r="B17" s="4">
        <v>54</v>
      </c>
      <c r="C17" s="4">
        <v>14</v>
      </c>
      <c r="D17" s="4">
        <v>19</v>
      </c>
      <c r="E17" s="4">
        <v>4</v>
      </c>
      <c r="F17" s="4">
        <v>5</v>
      </c>
      <c r="G17" s="4">
        <v>28</v>
      </c>
      <c r="H17" s="4">
        <v>2</v>
      </c>
      <c r="I17" s="4">
        <v>10</v>
      </c>
      <c r="J17" s="4">
        <v>2</v>
      </c>
      <c r="K17" s="4">
        <v>7</v>
      </c>
      <c r="L17">
        <f>SUM(B17:K17)</f>
        <v>145</v>
      </c>
    </row>
    <row r="18" spans="1:12" x14ac:dyDescent="0.45">
      <c r="A18" s="16" t="s">
        <v>98</v>
      </c>
      <c r="B18" s="9">
        <f>B17/L17</f>
        <v>0.3724137931034483</v>
      </c>
      <c r="C18" s="9">
        <f>C17/L17</f>
        <v>9.6551724137931033E-2</v>
      </c>
      <c r="D18" s="9">
        <f>D17/L17</f>
        <v>0.1310344827586207</v>
      </c>
      <c r="E18" s="9">
        <f>E17/L17</f>
        <v>2.7586206896551724E-2</v>
      </c>
      <c r="F18" s="9">
        <f>F17/L17</f>
        <v>3.4482758620689655E-2</v>
      </c>
      <c r="G18" s="9">
        <f>G17/L17</f>
        <v>0.19310344827586207</v>
      </c>
      <c r="H18" s="9">
        <f>H17/L17</f>
        <v>1.3793103448275862E-2</v>
      </c>
      <c r="I18" s="9">
        <f>I17/L17</f>
        <v>6.8965517241379309E-2</v>
      </c>
      <c r="J18" s="9">
        <f>J17/L17</f>
        <v>1.3793103448275862E-2</v>
      </c>
      <c r="K18" s="9">
        <f>K17/L17</f>
        <v>4.8275862068965517E-2</v>
      </c>
    </row>
    <row r="40" spans="1:7" x14ac:dyDescent="0.45">
      <c r="A40" s="16" t="s">
        <v>137</v>
      </c>
    </row>
    <row r="41" spans="1:7" ht="28.5" x14ac:dyDescent="0.45">
      <c r="B41" s="6" t="s">
        <v>86</v>
      </c>
      <c r="C41" s="6" t="s">
        <v>90</v>
      </c>
      <c r="D41" s="7" t="s">
        <v>94</v>
      </c>
      <c r="E41" s="7" t="s">
        <v>93</v>
      </c>
      <c r="F41" s="6" t="s">
        <v>87</v>
      </c>
      <c r="G41"/>
    </row>
    <row r="42" spans="1:7" x14ac:dyDescent="0.45">
      <c r="B42" s="5">
        <v>19</v>
      </c>
      <c r="C42" s="5">
        <v>5</v>
      </c>
      <c r="D42" s="5">
        <v>2</v>
      </c>
      <c r="E42" s="5">
        <v>2</v>
      </c>
      <c r="F42" s="5">
        <v>14</v>
      </c>
      <c r="G42">
        <f>SUM(B42:F42)</f>
        <v>42</v>
      </c>
    </row>
    <row r="43" spans="1:7" x14ac:dyDescent="0.45">
      <c r="A43" s="16" t="s">
        <v>98</v>
      </c>
      <c r="B43" s="9">
        <f>B42/G42</f>
        <v>0.45238095238095238</v>
      </c>
      <c r="C43" s="9">
        <f>C42/G42</f>
        <v>0.11904761904761904</v>
      </c>
      <c r="D43" s="9">
        <f>D42/G42</f>
        <v>4.7619047619047616E-2</v>
      </c>
      <c r="E43" s="9">
        <f>E42/G42</f>
        <v>4.7619047619047616E-2</v>
      </c>
      <c r="F43" s="9">
        <f>F42/G42</f>
        <v>0.33333333333333331</v>
      </c>
      <c r="G43"/>
    </row>
    <row r="44" spans="1:7" ht="14.25" x14ac:dyDescent="0.45">
      <c r="A44" s="4"/>
    </row>
    <row r="45" spans="1:7" ht="14.25" x14ac:dyDescent="0.45">
      <c r="A45" s="4"/>
    </row>
    <row r="46" spans="1:7" ht="14.25" x14ac:dyDescent="0.45">
      <c r="A46"/>
      <c r="B46"/>
      <c r="C46"/>
      <c r="D46"/>
      <c r="E46"/>
      <c r="F46"/>
    </row>
    <row r="47" spans="1:7" ht="14.25" x14ac:dyDescent="0.45">
      <c r="A47"/>
      <c r="B47"/>
      <c r="C47"/>
      <c r="D47"/>
      <c r="E47"/>
      <c r="F47"/>
    </row>
    <row r="48" spans="1:7" ht="15.75" x14ac:dyDescent="0.45">
      <c r="A48" s="4"/>
      <c r="B48" s="1"/>
      <c r="C48" s="1"/>
      <c r="D48" s="1"/>
      <c r="E48" s="1"/>
      <c r="F48" s="1"/>
    </row>
    <row r="49" spans="1:6" ht="14.25" x14ac:dyDescent="0.45">
      <c r="A49" s="4"/>
      <c r="B49" s="13"/>
      <c r="C49" s="13"/>
      <c r="D49" s="13"/>
      <c r="E49" s="13"/>
      <c r="F49" s="13"/>
    </row>
    <row r="50" spans="1:6" ht="14.25" x14ac:dyDescent="0.45">
      <c r="A50" s="4"/>
      <c r="B50" s="13"/>
      <c r="C50" s="13"/>
      <c r="D50" s="13"/>
      <c r="E50" s="13"/>
      <c r="F50" s="13"/>
    </row>
    <row r="91" spans="2:2" x14ac:dyDescent="0.45">
      <c r="B91" s="4" t="e">
        <f>B89-'Cell Counts_5Hz_Score2016'!$A$18:$F$27+'HPC-projecting Cake_11ms_10Hz'!A11B73</f>
        <v>#VALUE!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E7A81-768E-40AD-8BE2-C6A129B01C02}">
  <dimension ref="A1:L70"/>
  <sheetViews>
    <sheetView workbookViewId="0">
      <selection activeCell="F50" sqref="F50"/>
    </sheetView>
  </sheetViews>
  <sheetFormatPr defaultRowHeight="18" x14ac:dyDescent="0.45"/>
  <cols>
    <col min="1" max="1" width="28.59765625" style="16" customWidth="1"/>
    <col min="2" max="2" width="19" style="4" customWidth="1"/>
    <col min="3" max="3" width="17" style="4" customWidth="1"/>
    <col min="4" max="4" width="17.73046875" style="4" customWidth="1"/>
    <col min="5" max="5" width="20.59765625" style="4" customWidth="1"/>
    <col min="6" max="6" width="15.73046875" style="4" bestFit="1" customWidth="1"/>
    <col min="7" max="7" width="9.06640625" style="4"/>
  </cols>
  <sheetData>
    <row r="1" spans="1:11" ht="15.75" x14ac:dyDescent="0.5">
      <c r="A1" s="17" t="s">
        <v>134</v>
      </c>
      <c r="B1" s="18"/>
      <c r="C1" s="18"/>
      <c r="D1" s="18"/>
      <c r="E1" s="18"/>
      <c r="F1" s="18"/>
      <c r="G1"/>
    </row>
    <row r="2" spans="1:11" ht="31.5" x14ac:dyDescent="0.45">
      <c r="A2" s="5"/>
      <c r="B2" s="15" t="s">
        <v>83</v>
      </c>
      <c r="C2" s="15" t="s">
        <v>89</v>
      </c>
      <c r="D2" s="15" t="s">
        <v>95</v>
      </c>
      <c r="E2" s="15" t="s">
        <v>92</v>
      </c>
      <c r="F2" s="15" t="s">
        <v>88</v>
      </c>
      <c r="G2"/>
    </row>
    <row r="3" spans="1:11" ht="14.25" x14ac:dyDescent="0.45">
      <c r="A3" s="5" t="s">
        <v>85</v>
      </c>
      <c r="B3" s="5">
        <v>19</v>
      </c>
      <c r="C3" s="5">
        <v>6</v>
      </c>
      <c r="D3" s="5">
        <v>2</v>
      </c>
      <c r="E3" s="5">
        <v>2</v>
      </c>
      <c r="F3" s="5">
        <v>16</v>
      </c>
      <c r="G3"/>
    </row>
    <row r="4" spans="1:11" ht="14.25" x14ac:dyDescent="0.45">
      <c r="A4" s="5" t="s">
        <v>101</v>
      </c>
      <c r="B4" s="5">
        <v>7</v>
      </c>
      <c r="C4" s="5">
        <v>29</v>
      </c>
      <c r="D4" s="5">
        <v>10</v>
      </c>
      <c r="E4" s="5">
        <v>7</v>
      </c>
      <c r="F4" s="5">
        <v>57</v>
      </c>
      <c r="G4"/>
    </row>
    <row r="5" spans="1:11" ht="14.25" x14ac:dyDescent="0.45">
      <c r="A5" s="5" t="s">
        <v>84</v>
      </c>
      <c r="B5" s="5">
        <f>B3+B4</f>
        <v>26</v>
      </c>
      <c r="C5" s="5">
        <f t="shared" ref="C5:F5" si="0">C3+C4</f>
        <v>35</v>
      </c>
      <c r="D5" s="5">
        <f>D3+D4</f>
        <v>12</v>
      </c>
      <c r="E5" s="5">
        <f t="shared" si="0"/>
        <v>9</v>
      </c>
      <c r="F5" s="5">
        <f t="shared" si="0"/>
        <v>73</v>
      </c>
      <c r="G5"/>
    </row>
    <row r="6" spans="1:11" ht="14.25" x14ac:dyDescent="0.45">
      <c r="A6" s="5" t="s">
        <v>106</v>
      </c>
      <c r="B6" s="18">
        <f>SUM(B3:F3)</f>
        <v>45</v>
      </c>
      <c r="C6" s="18"/>
      <c r="D6" s="18" t="s">
        <v>107</v>
      </c>
      <c r="E6" s="18">
        <f>SUM(B5:F5)</f>
        <v>155</v>
      </c>
      <c r="F6" s="18"/>
      <c r="G6"/>
    </row>
    <row r="7" spans="1:11" ht="14.25" x14ac:dyDescent="0.45">
      <c r="A7" s="18"/>
      <c r="B7" s="18"/>
      <c r="C7" s="18"/>
      <c r="D7" s="18"/>
      <c r="E7" s="18"/>
      <c r="F7" s="18"/>
      <c r="G7"/>
    </row>
    <row r="8" spans="1:11" ht="31.5" x14ac:dyDescent="0.45">
      <c r="A8" s="5" t="s">
        <v>98</v>
      </c>
      <c r="B8" s="15" t="s">
        <v>83</v>
      </c>
      <c r="C8" s="15" t="s">
        <v>89</v>
      </c>
      <c r="D8" s="15" t="s">
        <v>95</v>
      </c>
      <c r="E8" s="15" t="s">
        <v>92</v>
      </c>
      <c r="F8" s="15" t="s">
        <v>88</v>
      </c>
      <c r="G8"/>
    </row>
    <row r="9" spans="1:11" ht="14.25" x14ac:dyDescent="0.45">
      <c r="A9" s="5" t="s">
        <v>85</v>
      </c>
      <c r="B9" s="19">
        <f>B3/B5*100</f>
        <v>73.076923076923066</v>
      </c>
      <c r="C9" s="19">
        <f t="shared" ref="C9:F9" si="1">C3/C5*100</f>
        <v>17.142857142857142</v>
      </c>
      <c r="D9" s="19">
        <f t="shared" si="1"/>
        <v>16.666666666666664</v>
      </c>
      <c r="E9" s="19">
        <f t="shared" si="1"/>
        <v>22.222222222222221</v>
      </c>
      <c r="F9" s="19">
        <f t="shared" si="1"/>
        <v>21.917808219178081</v>
      </c>
      <c r="G9"/>
    </row>
    <row r="10" spans="1:11" ht="14.25" x14ac:dyDescent="0.45">
      <c r="A10" s="5" t="s">
        <v>101</v>
      </c>
      <c r="B10" s="19">
        <f>B4/B5*100</f>
        <v>26.923076923076923</v>
      </c>
      <c r="C10" s="19">
        <f t="shared" ref="C10:E10" si="2">C4/C5*100</f>
        <v>82.857142857142861</v>
      </c>
      <c r="D10" s="19">
        <f t="shared" si="2"/>
        <v>83.333333333333343</v>
      </c>
      <c r="E10" s="19">
        <f t="shared" si="2"/>
        <v>77.777777777777786</v>
      </c>
      <c r="F10" s="19">
        <f>F4/F5*100</f>
        <v>78.082191780821915</v>
      </c>
      <c r="G10"/>
    </row>
    <row r="15" spans="1:11" x14ac:dyDescent="0.45">
      <c r="A15" s="16" t="s">
        <v>105</v>
      </c>
    </row>
    <row r="16" spans="1:11" ht="57" x14ac:dyDescent="0.45">
      <c r="B16" s="6" t="s">
        <v>88</v>
      </c>
      <c r="C16" s="6" t="s">
        <v>87</v>
      </c>
      <c r="D16" s="6" t="s">
        <v>86</v>
      </c>
      <c r="E16" s="6" t="s">
        <v>83</v>
      </c>
      <c r="F16" s="6" t="s">
        <v>90</v>
      </c>
      <c r="G16" s="6" t="s">
        <v>89</v>
      </c>
      <c r="H16" s="7" t="s">
        <v>94</v>
      </c>
      <c r="I16" s="7" t="s">
        <v>91</v>
      </c>
      <c r="J16" s="7" t="s">
        <v>93</v>
      </c>
      <c r="K16" s="7" t="s">
        <v>92</v>
      </c>
    </row>
    <row r="17" spans="1:12" x14ac:dyDescent="0.45">
      <c r="B17" s="4">
        <v>57</v>
      </c>
      <c r="C17" s="4">
        <v>16</v>
      </c>
      <c r="D17" s="4">
        <v>19</v>
      </c>
      <c r="E17" s="4">
        <v>7</v>
      </c>
      <c r="F17" s="4">
        <v>6</v>
      </c>
      <c r="G17" s="4">
        <v>29</v>
      </c>
      <c r="H17" s="4">
        <v>2</v>
      </c>
      <c r="I17" s="4">
        <v>10</v>
      </c>
      <c r="J17" s="4">
        <v>2</v>
      </c>
      <c r="K17" s="4">
        <v>7</v>
      </c>
      <c r="L17">
        <f>SUM(B17:K17)</f>
        <v>155</v>
      </c>
    </row>
    <row r="18" spans="1:12" x14ac:dyDescent="0.45">
      <c r="A18" s="16" t="s">
        <v>98</v>
      </c>
      <c r="B18" s="9">
        <f>B17/L17</f>
        <v>0.36774193548387096</v>
      </c>
      <c r="C18" s="9">
        <f>C17/L17</f>
        <v>0.1032258064516129</v>
      </c>
      <c r="D18" s="9">
        <f>D17/L17</f>
        <v>0.12258064516129032</v>
      </c>
      <c r="E18" s="9">
        <f>E17/L17</f>
        <v>4.5161290322580643E-2</v>
      </c>
      <c r="F18" s="9">
        <f>F17/L17</f>
        <v>3.870967741935484E-2</v>
      </c>
      <c r="G18" s="9">
        <f>G17/L17</f>
        <v>0.18709677419354839</v>
      </c>
      <c r="H18" s="9">
        <f>H17/L17</f>
        <v>1.2903225806451613E-2</v>
      </c>
      <c r="I18" s="9">
        <f>I17/L17</f>
        <v>6.4516129032258063E-2</v>
      </c>
      <c r="J18" s="9">
        <f>J17/L17</f>
        <v>1.2903225806451613E-2</v>
      </c>
      <c r="K18" s="9">
        <f>K17/L17</f>
        <v>4.5161290322580643E-2</v>
      </c>
    </row>
    <row r="40" spans="1:7" x14ac:dyDescent="0.45">
      <c r="A40" s="16" t="s">
        <v>142</v>
      </c>
    </row>
    <row r="41" spans="1:7" ht="28.5" x14ac:dyDescent="0.45">
      <c r="B41" s="6" t="s">
        <v>86</v>
      </c>
      <c r="C41" s="6" t="s">
        <v>90</v>
      </c>
      <c r="D41" s="7" t="s">
        <v>94</v>
      </c>
      <c r="E41" s="7" t="s">
        <v>93</v>
      </c>
      <c r="F41" s="6" t="s">
        <v>87</v>
      </c>
      <c r="G41"/>
    </row>
    <row r="42" spans="1:7" x14ac:dyDescent="0.45">
      <c r="B42" s="5">
        <v>19</v>
      </c>
      <c r="C42" s="5">
        <v>6</v>
      </c>
      <c r="D42" s="5">
        <v>2</v>
      </c>
      <c r="E42" s="5">
        <v>2</v>
      </c>
      <c r="F42" s="5">
        <v>16</v>
      </c>
      <c r="G42">
        <f>SUM(B42:F42)</f>
        <v>45</v>
      </c>
    </row>
    <row r="43" spans="1:7" x14ac:dyDescent="0.45">
      <c r="A43" s="16" t="s">
        <v>98</v>
      </c>
      <c r="B43" s="9">
        <f>B42/G42</f>
        <v>0.42222222222222222</v>
      </c>
      <c r="C43" s="9">
        <f>C42/G42</f>
        <v>0.13333333333333333</v>
      </c>
      <c r="D43" s="9">
        <f>D42/G42</f>
        <v>4.4444444444444446E-2</v>
      </c>
      <c r="E43" s="9">
        <f>E42/G42</f>
        <v>4.4444444444444446E-2</v>
      </c>
      <c r="F43" s="9">
        <f>F42/G42</f>
        <v>0.35555555555555557</v>
      </c>
      <c r="G43"/>
    </row>
    <row r="44" spans="1:7" ht="14.25" x14ac:dyDescent="0.45">
      <c r="A44" s="4"/>
    </row>
    <row r="45" spans="1:7" ht="14.25" x14ac:dyDescent="0.45">
      <c r="A45" s="4"/>
    </row>
    <row r="46" spans="1:7" ht="14.25" x14ac:dyDescent="0.45">
      <c r="A46"/>
      <c r="B46"/>
      <c r="C46"/>
      <c r="D46"/>
      <c r="E46"/>
      <c r="F46"/>
    </row>
    <row r="47" spans="1:7" ht="14.25" x14ac:dyDescent="0.45">
      <c r="A47"/>
      <c r="B47"/>
      <c r="C47"/>
      <c r="D47"/>
      <c r="E47"/>
      <c r="F47"/>
    </row>
    <row r="48" spans="1:7" ht="15.75" x14ac:dyDescent="0.45">
      <c r="A48" s="4"/>
      <c r="B48" s="1"/>
      <c r="C48" s="1"/>
      <c r="D48" s="1"/>
      <c r="E48" s="1"/>
      <c r="F48" s="1"/>
    </row>
    <row r="49" spans="1:6" ht="14.25" x14ac:dyDescent="0.45">
      <c r="A49" s="4"/>
      <c r="B49" s="13"/>
      <c r="C49" s="13"/>
      <c r="D49" s="13"/>
      <c r="E49" s="13"/>
      <c r="F49" s="13"/>
    </row>
    <row r="50" spans="1:6" ht="14.25" x14ac:dyDescent="0.45">
      <c r="A50" s="4"/>
      <c r="B50" s="13"/>
      <c r="C50" s="13"/>
      <c r="D50" s="13"/>
      <c r="E50" s="13"/>
      <c r="F50" s="13"/>
    </row>
    <row r="67" spans="1:7" x14ac:dyDescent="0.45">
      <c r="A67" s="16" t="s">
        <v>105</v>
      </c>
    </row>
    <row r="68" spans="1:7" x14ac:dyDescent="0.45">
      <c r="B68" s="6" t="s">
        <v>83</v>
      </c>
      <c r="C68" s="6" t="s">
        <v>89</v>
      </c>
      <c r="D68" s="7" t="s">
        <v>91</v>
      </c>
      <c r="E68" s="7" t="s">
        <v>92</v>
      </c>
      <c r="F68" s="6" t="s">
        <v>88</v>
      </c>
      <c r="G68"/>
    </row>
    <row r="69" spans="1:7" x14ac:dyDescent="0.45">
      <c r="B69" s="4">
        <v>35</v>
      </c>
      <c r="C69" s="4">
        <v>35</v>
      </c>
      <c r="D69" s="4">
        <v>12</v>
      </c>
      <c r="E69" s="4">
        <v>9</v>
      </c>
      <c r="F69" s="4">
        <v>64</v>
      </c>
      <c r="G69">
        <f>SUM(B69:F69)</f>
        <v>155</v>
      </c>
    </row>
    <row r="70" spans="1:7" x14ac:dyDescent="0.45">
      <c r="A70" s="16" t="s">
        <v>98</v>
      </c>
      <c r="B70" s="9">
        <f>B69/G69</f>
        <v>0.22580645161290322</v>
      </c>
      <c r="C70" s="9">
        <f>C69/G69</f>
        <v>0.22580645161290322</v>
      </c>
      <c r="D70" s="9">
        <f>D69/G69</f>
        <v>7.7419354838709681E-2</v>
      </c>
      <c r="E70" s="9">
        <f>E69/G69</f>
        <v>5.8064516129032261E-2</v>
      </c>
      <c r="F70" s="9">
        <f>F69/G69</f>
        <v>0.41290322580645161</v>
      </c>
      <c r="G70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E8598-DE48-41F7-BB47-D477A897930C}">
  <dimension ref="A1:L70"/>
  <sheetViews>
    <sheetView workbookViewId="0">
      <selection activeCell="G50" sqref="G50"/>
    </sheetView>
  </sheetViews>
  <sheetFormatPr defaultRowHeight="18" x14ac:dyDescent="0.45"/>
  <cols>
    <col min="1" max="1" width="28.59765625" style="16" customWidth="1"/>
    <col min="2" max="2" width="19" style="4" customWidth="1"/>
    <col min="3" max="3" width="17" style="4" customWidth="1"/>
    <col min="4" max="4" width="17.73046875" style="4" customWidth="1"/>
    <col min="5" max="5" width="20.59765625" style="4" customWidth="1"/>
    <col min="6" max="6" width="15.73046875" style="4" bestFit="1" customWidth="1"/>
    <col min="7" max="7" width="9.06640625" style="4"/>
  </cols>
  <sheetData>
    <row r="1" spans="1:11" ht="15.75" x14ac:dyDescent="0.5">
      <c r="A1" s="17" t="s">
        <v>136</v>
      </c>
      <c r="B1" s="18"/>
      <c r="C1" s="18"/>
      <c r="D1" s="18"/>
      <c r="E1" s="18"/>
      <c r="F1" s="18"/>
      <c r="G1"/>
    </row>
    <row r="2" spans="1:11" ht="31.5" x14ac:dyDescent="0.45">
      <c r="A2" s="5"/>
      <c r="B2" s="15" t="s">
        <v>83</v>
      </c>
      <c r="C2" s="15" t="s">
        <v>89</v>
      </c>
      <c r="D2" s="15" t="s">
        <v>95</v>
      </c>
      <c r="E2" s="15" t="s">
        <v>92</v>
      </c>
      <c r="F2" s="15" t="s">
        <v>88</v>
      </c>
      <c r="G2"/>
    </row>
    <row r="3" spans="1:11" ht="14.25" x14ac:dyDescent="0.45">
      <c r="A3" s="5" t="s">
        <v>85</v>
      </c>
      <c r="B3" s="5">
        <v>15</v>
      </c>
      <c r="C3" s="5">
        <v>4</v>
      </c>
      <c r="D3" s="5">
        <v>1</v>
      </c>
      <c r="E3" s="5">
        <v>2</v>
      </c>
      <c r="F3" s="5">
        <v>7</v>
      </c>
      <c r="G3"/>
    </row>
    <row r="4" spans="1:11" ht="14.25" x14ac:dyDescent="0.45">
      <c r="A4" s="5" t="s">
        <v>101</v>
      </c>
      <c r="B4" s="5">
        <v>5</v>
      </c>
      <c r="C4" s="5">
        <v>19</v>
      </c>
      <c r="D4" s="5">
        <v>10</v>
      </c>
      <c r="E4" s="5">
        <v>7</v>
      </c>
      <c r="F4" s="5">
        <v>47</v>
      </c>
      <c r="G4"/>
    </row>
    <row r="5" spans="1:11" ht="14.25" x14ac:dyDescent="0.45">
      <c r="A5" s="5" t="s">
        <v>84</v>
      </c>
      <c r="B5" s="5">
        <f>B3+B4</f>
        <v>20</v>
      </c>
      <c r="C5" s="5">
        <f t="shared" ref="C5" si="0">C3+C4</f>
        <v>23</v>
      </c>
      <c r="D5" s="5">
        <f>D3+D4</f>
        <v>11</v>
      </c>
      <c r="E5" s="5">
        <f t="shared" ref="E5:F5" si="1">E3+E4</f>
        <v>9</v>
      </c>
      <c r="F5" s="5">
        <f t="shared" si="1"/>
        <v>54</v>
      </c>
      <c r="G5"/>
    </row>
    <row r="6" spans="1:11" ht="14.25" x14ac:dyDescent="0.45">
      <c r="A6" s="5" t="s">
        <v>106</v>
      </c>
      <c r="B6" s="18">
        <f>SUM(B3:F3)</f>
        <v>29</v>
      </c>
      <c r="C6" s="18"/>
      <c r="D6" s="18" t="s">
        <v>107</v>
      </c>
      <c r="E6" s="18">
        <f>SUM(B5:F5)</f>
        <v>117</v>
      </c>
      <c r="F6" s="18"/>
      <c r="G6"/>
    </row>
    <row r="7" spans="1:11" ht="14.25" x14ac:dyDescent="0.45">
      <c r="A7" s="18"/>
      <c r="B7" s="18"/>
      <c r="C7" s="18"/>
      <c r="D7" s="18"/>
      <c r="E7" s="18"/>
      <c r="F7" s="18"/>
      <c r="G7"/>
    </row>
    <row r="8" spans="1:11" ht="31.5" x14ac:dyDescent="0.45">
      <c r="A8" s="5" t="s">
        <v>98</v>
      </c>
      <c r="B8" s="15" t="s">
        <v>83</v>
      </c>
      <c r="C8" s="15" t="s">
        <v>89</v>
      </c>
      <c r="D8" s="15" t="s">
        <v>95</v>
      </c>
      <c r="E8" s="15" t="s">
        <v>92</v>
      </c>
      <c r="F8" s="15" t="s">
        <v>88</v>
      </c>
      <c r="G8"/>
    </row>
    <row r="9" spans="1:11" ht="14.25" x14ac:dyDescent="0.45">
      <c r="A9" s="5" t="s">
        <v>85</v>
      </c>
      <c r="B9" s="19">
        <f>B3/B5*100</f>
        <v>75</v>
      </c>
      <c r="C9" s="19">
        <f t="shared" ref="C9:E9" si="2">C3/C5*100</f>
        <v>17.391304347826086</v>
      </c>
      <c r="D9" s="19">
        <f t="shared" si="2"/>
        <v>9.0909090909090917</v>
      </c>
      <c r="E9" s="19">
        <f t="shared" si="2"/>
        <v>22.222222222222221</v>
      </c>
      <c r="F9" s="19">
        <f>F3/F5*100</f>
        <v>12.962962962962962</v>
      </c>
      <c r="G9"/>
    </row>
    <row r="10" spans="1:11" ht="14.25" x14ac:dyDescent="0.45">
      <c r="A10" s="5" t="s">
        <v>101</v>
      </c>
      <c r="B10" s="19">
        <f>B4/B5*100</f>
        <v>25</v>
      </c>
      <c r="C10" s="19">
        <f t="shared" ref="C10:E10" si="3">C4/C5*100</f>
        <v>82.608695652173907</v>
      </c>
      <c r="D10" s="19">
        <f t="shared" si="3"/>
        <v>90.909090909090907</v>
      </c>
      <c r="E10" s="19">
        <f t="shared" si="3"/>
        <v>77.777777777777786</v>
      </c>
      <c r="F10" s="19">
        <f>F4/F5*100</f>
        <v>87.037037037037038</v>
      </c>
      <c r="G10"/>
    </row>
    <row r="15" spans="1:11" x14ac:dyDescent="0.45">
      <c r="A15" s="16" t="s">
        <v>105</v>
      </c>
    </row>
    <row r="16" spans="1:11" ht="57" x14ac:dyDescent="0.45">
      <c r="B16" s="6" t="s">
        <v>88</v>
      </c>
      <c r="C16" s="6" t="s">
        <v>87</v>
      </c>
      <c r="D16" s="6" t="s">
        <v>86</v>
      </c>
      <c r="E16" s="6" t="s">
        <v>83</v>
      </c>
      <c r="F16" s="6" t="s">
        <v>90</v>
      </c>
      <c r="G16" s="6" t="s">
        <v>89</v>
      </c>
      <c r="H16" s="7" t="s">
        <v>94</v>
      </c>
      <c r="I16" s="7" t="s">
        <v>91</v>
      </c>
      <c r="J16" s="7" t="s">
        <v>93</v>
      </c>
      <c r="K16" s="7" t="s">
        <v>92</v>
      </c>
    </row>
    <row r="17" spans="1:12" x14ac:dyDescent="0.45">
      <c r="B17" s="4">
        <v>47</v>
      </c>
      <c r="C17" s="4">
        <v>7</v>
      </c>
      <c r="D17" s="4">
        <v>15</v>
      </c>
      <c r="E17" s="4">
        <v>5</v>
      </c>
      <c r="F17" s="4">
        <v>4</v>
      </c>
      <c r="G17" s="4">
        <v>19</v>
      </c>
      <c r="H17" s="4">
        <v>1</v>
      </c>
      <c r="I17" s="4">
        <v>10</v>
      </c>
      <c r="J17" s="4">
        <v>2</v>
      </c>
      <c r="K17" s="4">
        <v>7</v>
      </c>
      <c r="L17">
        <f>SUM(B17:K17)</f>
        <v>117</v>
      </c>
    </row>
    <row r="18" spans="1:12" x14ac:dyDescent="0.45">
      <c r="A18" s="16" t="s">
        <v>98</v>
      </c>
      <c r="B18" s="9">
        <f>B17/L17</f>
        <v>0.40170940170940173</v>
      </c>
      <c r="C18" s="9">
        <f>C17/L17</f>
        <v>5.9829059829059832E-2</v>
      </c>
      <c r="D18" s="9">
        <f>D17/L17</f>
        <v>0.12820512820512819</v>
      </c>
      <c r="E18" s="9">
        <f>E17/L17</f>
        <v>4.2735042735042736E-2</v>
      </c>
      <c r="F18" s="9">
        <f>F17/L17</f>
        <v>3.4188034188034191E-2</v>
      </c>
      <c r="G18" s="9">
        <f>G17/L17</f>
        <v>0.1623931623931624</v>
      </c>
      <c r="H18" s="9">
        <f>H17/L17</f>
        <v>8.5470085470085479E-3</v>
      </c>
      <c r="I18" s="9">
        <f>I17/L17</f>
        <v>8.5470085470085472E-2</v>
      </c>
      <c r="J18" s="9">
        <f>J17/L17</f>
        <v>1.7094017094017096E-2</v>
      </c>
      <c r="K18" s="9">
        <f>K17/L17</f>
        <v>5.9829059829059832E-2</v>
      </c>
    </row>
    <row r="40" spans="1:7" x14ac:dyDescent="0.45">
      <c r="A40" s="16" t="s">
        <v>142</v>
      </c>
    </row>
    <row r="41" spans="1:7" ht="28.5" x14ac:dyDescent="0.45">
      <c r="B41" s="6" t="s">
        <v>86</v>
      </c>
      <c r="C41" s="6" t="s">
        <v>90</v>
      </c>
      <c r="D41" s="7" t="s">
        <v>94</v>
      </c>
      <c r="E41" s="7" t="s">
        <v>93</v>
      </c>
      <c r="F41" s="6" t="s">
        <v>87</v>
      </c>
      <c r="G41"/>
    </row>
    <row r="42" spans="1:7" x14ac:dyDescent="0.45">
      <c r="B42" s="5">
        <v>15</v>
      </c>
      <c r="C42" s="5">
        <v>4</v>
      </c>
      <c r="D42" s="5">
        <v>1</v>
      </c>
      <c r="E42" s="5">
        <v>2</v>
      </c>
      <c r="F42" s="5">
        <v>7</v>
      </c>
      <c r="G42">
        <f>SUM(B42:F42)</f>
        <v>29</v>
      </c>
    </row>
    <row r="43" spans="1:7" x14ac:dyDescent="0.45">
      <c r="A43" s="16" t="s">
        <v>98</v>
      </c>
      <c r="B43" s="9">
        <f>B42/G42</f>
        <v>0.51724137931034486</v>
      </c>
      <c r="C43" s="9">
        <f>C42/G42</f>
        <v>0.13793103448275862</v>
      </c>
      <c r="D43" s="9">
        <f>D42/G42</f>
        <v>3.4482758620689655E-2</v>
      </c>
      <c r="E43" s="9">
        <f>E42/G42</f>
        <v>6.8965517241379309E-2</v>
      </c>
      <c r="F43" s="9">
        <f>F42/G42</f>
        <v>0.2413793103448276</v>
      </c>
      <c r="G43"/>
    </row>
    <row r="44" spans="1:7" ht="14.25" x14ac:dyDescent="0.45">
      <c r="A44" s="4"/>
    </row>
    <row r="45" spans="1:7" ht="14.25" x14ac:dyDescent="0.45">
      <c r="A45" s="4"/>
    </row>
    <row r="46" spans="1:7" ht="14.25" x14ac:dyDescent="0.45">
      <c r="A46"/>
      <c r="B46"/>
      <c r="C46"/>
      <c r="D46"/>
      <c r="E46"/>
      <c r="F46"/>
    </row>
    <row r="47" spans="1:7" ht="14.25" x14ac:dyDescent="0.45">
      <c r="A47"/>
      <c r="B47"/>
      <c r="C47"/>
      <c r="D47"/>
      <c r="E47"/>
      <c r="F47"/>
    </row>
    <row r="48" spans="1:7" ht="15.75" x14ac:dyDescent="0.45">
      <c r="A48" s="4"/>
      <c r="B48" s="1"/>
      <c r="C48" s="1"/>
      <c r="D48" s="1"/>
      <c r="E48" s="1"/>
      <c r="F48" s="1"/>
    </row>
    <row r="49" spans="1:6" ht="14.25" x14ac:dyDescent="0.45">
      <c r="A49" s="4"/>
      <c r="B49" s="13"/>
      <c r="C49" s="13"/>
      <c r="D49" s="13"/>
      <c r="E49" s="13"/>
      <c r="F49" s="13"/>
    </row>
    <row r="50" spans="1:6" ht="14.25" x14ac:dyDescent="0.45">
      <c r="A50" s="4"/>
      <c r="B50" s="13"/>
      <c r="C50" s="13"/>
      <c r="D50" s="13"/>
      <c r="E50" s="13"/>
      <c r="F50" s="13"/>
    </row>
    <row r="67" spans="1:7" x14ac:dyDescent="0.45">
      <c r="A67" s="16" t="s">
        <v>105</v>
      </c>
    </row>
    <row r="68" spans="1:7" x14ac:dyDescent="0.45">
      <c r="B68" s="6" t="s">
        <v>83</v>
      </c>
      <c r="C68" s="6" t="s">
        <v>89</v>
      </c>
      <c r="D68" s="7" t="s">
        <v>91</v>
      </c>
      <c r="E68" s="7" t="s">
        <v>92</v>
      </c>
      <c r="F68" s="6" t="s">
        <v>88</v>
      </c>
      <c r="G68"/>
    </row>
    <row r="69" spans="1:7" x14ac:dyDescent="0.45">
      <c r="B69" s="4">
        <v>35</v>
      </c>
      <c r="C69" s="4">
        <v>35</v>
      </c>
      <c r="D69" s="4">
        <v>12</v>
      </c>
      <c r="E69" s="4">
        <v>9</v>
      </c>
      <c r="F69" s="4">
        <v>64</v>
      </c>
      <c r="G69">
        <f>SUM(B69:F69)</f>
        <v>155</v>
      </c>
    </row>
    <row r="70" spans="1:7" x14ac:dyDescent="0.45">
      <c r="A70" s="16" t="s">
        <v>98</v>
      </c>
      <c r="B70" s="9">
        <f>B69/G69</f>
        <v>0.22580645161290322</v>
      </c>
      <c r="C70" s="9">
        <f>C69/G69</f>
        <v>0.22580645161290322</v>
      </c>
      <c r="D70" s="9">
        <f>D69/G69</f>
        <v>7.7419354838709681E-2</v>
      </c>
      <c r="E70" s="9">
        <f>E69/G69</f>
        <v>5.8064516129032261E-2</v>
      </c>
      <c r="F70" s="9">
        <f>F69/G69</f>
        <v>0.41290322580645161</v>
      </c>
      <c r="G70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80" zoomScaleNormal="80" workbookViewId="0">
      <pane ySplit="1" topLeftCell="A35" activePane="bottomLeft" state="frozen"/>
      <selection pane="bottomLeft" activeCell="E84" sqref="E84"/>
    </sheetView>
  </sheetViews>
  <sheetFormatPr defaultRowHeight="14.25" x14ac:dyDescent="0.45"/>
  <cols>
    <col min="1" max="1" width="15" style="3" customWidth="1"/>
    <col min="2" max="4" width="11.1328125" style="5" customWidth="1"/>
    <col min="5" max="6" width="11.73046875" style="4" customWidth="1"/>
    <col min="7" max="7" width="11.265625" style="4" customWidth="1"/>
  </cols>
  <sheetData>
    <row r="1" spans="1:7" ht="94.5" x14ac:dyDescent="0.45">
      <c r="A1" s="2"/>
      <c r="B1" s="15" t="s">
        <v>121</v>
      </c>
      <c r="C1" s="15" t="s">
        <v>120</v>
      </c>
      <c r="D1" s="15" t="s">
        <v>119</v>
      </c>
      <c r="E1" s="1" t="s">
        <v>69</v>
      </c>
      <c r="F1" s="1" t="s">
        <v>70</v>
      </c>
      <c r="G1" s="1" t="s">
        <v>68</v>
      </c>
    </row>
    <row r="2" spans="1:7" x14ac:dyDescent="0.45">
      <c r="A2" t="s">
        <v>1</v>
      </c>
      <c r="B2" s="5">
        <v>0</v>
      </c>
      <c r="C2" s="5">
        <v>0</v>
      </c>
      <c r="D2" s="5">
        <v>0</v>
      </c>
      <c r="E2" s="4">
        <v>0</v>
      </c>
      <c r="F2" s="4">
        <v>0</v>
      </c>
      <c r="G2" s="4">
        <f>E2+F2</f>
        <v>0</v>
      </c>
    </row>
    <row r="3" spans="1:7" x14ac:dyDescent="0.45">
      <c r="A3" t="s">
        <v>2</v>
      </c>
      <c r="B3" s="5">
        <v>0</v>
      </c>
      <c r="C3" s="5">
        <v>0</v>
      </c>
      <c r="D3" s="5">
        <v>0</v>
      </c>
      <c r="E3" s="4">
        <v>0</v>
      </c>
      <c r="F3" s="4">
        <v>0</v>
      </c>
      <c r="G3" s="4">
        <f t="shared" ref="G3:G66" si="0">E3+F3</f>
        <v>0</v>
      </c>
    </row>
    <row r="4" spans="1:7" x14ac:dyDescent="0.45">
      <c r="A4" t="s">
        <v>3</v>
      </c>
      <c r="B4" s="5">
        <v>0</v>
      </c>
      <c r="C4" s="5">
        <v>0</v>
      </c>
      <c r="D4" s="5">
        <v>0</v>
      </c>
      <c r="E4" s="4">
        <v>0</v>
      </c>
      <c r="F4" s="4">
        <v>0</v>
      </c>
      <c r="G4" s="4">
        <f t="shared" si="0"/>
        <v>0</v>
      </c>
    </row>
    <row r="5" spans="1:7" x14ac:dyDescent="0.45">
      <c r="A5" t="s">
        <v>4</v>
      </c>
      <c r="B5" s="5">
        <v>0</v>
      </c>
      <c r="C5" s="5">
        <v>0</v>
      </c>
      <c r="D5" s="5">
        <v>0</v>
      </c>
      <c r="E5" s="4">
        <v>0</v>
      </c>
      <c r="F5" s="4">
        <v>0</v>
      </c>
      <c r="G5" s="4">
        <f t="shared" si="0"/>
        <v>0</v>
      </c>
    </row>
    <row r="6" spans="1:7" x14ac:dyDescent="0.45">
      <c r="A6" t="s">
        <v>5</v>
      </c>
      <c r="B6" s="5">
        <v>0</v>
      </c>
      <c r="C6" s="5">
        <v>0</v>
      </c>
      <c r="D6" s="5">
        <v>0</v>
      </c>
      <c r="E6" s="4">
        <v>0</v>
      </c>
      <c r="F6" s="4">
        <v>0</v>
      </c>
      <c r="G6" s="4">
        <f t="shared" si="0"/>
        <v>0</v>
      </c>
    </row>
    <row r="7" spans="1:7" x14ac:dyDescent="0.45">
      <c r="A7" t="s">
        <v>6</v>
      </c>
      <c r="B7" s="5">
        <v>0</v>
      </c>
      <c r="C7" s="5">
        <v>0</v>
      </c>
      <c r="D7" s="5">
        <v>0</v>
      </c>
      <c r="E7" s="4">
        <v>0</v>
      </c>
      <c r="F7" s="4">
        <v>0</v>
      </c>
      <c r="G7" s="4">
        <f t="shared" si="0"/>
        <v>0</v>
      </c>
    </row>
    <row r="8" spans="1:7" x14ac:dyDescent="0.45">
      <c r="A8" t="s">
        <v>7</v>
      </c>
      <c r="B8" s="5">
        <v>0</v>
      </c>
      <c r="C8" s="5">
        <v>0</v>
      </c>
      <c r="D8" s="5">
        <v>0</v>
      </c>
      <c r="E8" s="4">
        <v>0</v>
      </c>
      <c r="F8" s="4">
        <v>1</v>
      </c>
      <c r="G8" s="4">
        <f t="shared" si="0"/>
        <v>1</v>
      </c>
    </row>
    <row r="9" spans="1:7" x14ac:dyDescent="0.45">
      <c r="A9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f t="shared" si="0"/>
        <v>0</v>
      </c>
    </row>
    <row r="10" spans="1:7" x14ac:dyDescent="0.45">
      <c r="A10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f t="shared" si="0"/>
        <v>0</v>
      </c>
    </row>
    <row r="11" spans="1:7" x14ac:dyDescent="0.45">
      <c r="A1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f>E11+F11</f>
        <v>0</v>
      </c>
    </row>
    <row r="12" spans="1:7" x14ac:dyDescent="0.45">
      <c r="A12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f t="shared" si="0"/>
        <v>0</v>
      </c>
    </row>
    <row r="13" spans="1:7" x14ac:dyDescent="0.45">
      <c r="A13" t="s">
        <v>12</v>
      </c>
      <c r="B13" s="4">
        <v>1</v>
      </c>
      <c r="C13" s="4">
        <v>2</v>
      </c>
      <c r="D13" s="4">
        <v>2</v>
      </c>
      <c r="E13" s="4">
        <v>2</v>
      </c>
      <c r="F13" s="4">
        <v>1</v>
      </c>
      <c r="G13" s="4">
        <f t="shared" si="0"/>
        <v>3</v>
      </c>
    </row>
    <row r="14" spans="1:7" x14ac:dyDescent="0.45">
      <c r="A14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1</v>
      </c>
      <c r="G14" s="4">
        <f>E14+F14</f>
        <v>1</v>
      </c>
    </row>
    <row r="15" spans="1:7" x14ac:dyDescent="0.45">
      <c r="A15" t="s">
        <v>14</v>
      </c>
      <c r="B15" s="4">
        <v>1</v>
      </c>
      <c r="C15" s="4">
        <v>1</v>
      </c>
      <c r="D15" s="4">
        <v>1</v>
      </c>
      <c r="E15" s="4">
        <v>1</v>
      </c>
      <c r="F15" s="4">
        <v>0</v>
      </c>
      <c r="G15" s="4">
        <f t="shared" si="0"/>
        <v>1</v>
      </c>
    </row>
    <row r="16" spans="1:7" x14ac:dyDescent="0.45">
      <c r="A16" t="s">
        <v>15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f t="shared" si="0"/>
        <v>0</v>
      </c>
    </row>
    <row r="17" spans="1:7" x14ac:dyDescent="0.45">
      <c r="A17" t="s">
        <v>16</v>
      </c>
      <c r="B17" s="4">
        <v>0</v>
      </c>
      <c r="C17" s="4">
        <v>0</v>
      </c>
      <c r="D17" s="4">
        <v>0</v>
      </c>
      <c r="E17" s="4">
        <v>0</v>
      </c>
      <c r="F17" s="4">
        <v>1</v>
      </c>
      <c r="G17" s="4">
        <f t="shared" si="0"/>
        <v>1</v>
      </c>
    </row>
    <row r="18" spans="1:7" x14ac:dyDescent="0.45">
      <c r="A18" t="s">
        <v>17</v>
      </c>
      <c r="B18" s="4">
        <v>0</v>
      </c>
      <c r="C18" s="4">
        <v>0</v>
      </c>
      <c r="D18" s="4">
        <v>0</v>
      </c>
      <c r="E18" s="4">
        <v>0</v>
      </c>
      <c r="F18" s="4">
        <v>2</v>
      </c>
      <c r="G18" s="4">
        <f t="shared" si="0"/>
        <v>2</v>
      </c>
    </row>
    <row r="19" spans="1:7" x14ac:dyDescent="0.45">
      <c r="A19" t="s">
        <v>18</v>
      </c>
      <c r="B19" s="4">
        <v>0</v>
      </c>
      <c r="C19" s="4">
        <v>0</v>
      </c>
      <c r="D19" s="4">
        <v>0</v>
      </c>
      <c r="E19" s="4">
        <v>1</v>
      </c>
      <c r="F19" s="4">
        <v>1</v>
      </c>
      <c r="G19" s="4">
        <f t="shared" si="0"/>
        <v>2</v>
      </c>
    </row>
    <row r="20" spans="1:7" x14ac:dyDescent="0.45">
      <c r="A20" t="s">
        <v>19</v>
      </c>
      <c r="B20" s="4">
        <v>0</v>
      </c>
      <c r="C20" s="4">
        <v>0</v>
      </c>
      <c r="D20" s="4">
        <v>0</v>
      </c>
      <c r="E20" s="4">
        <v>0</v>
      </c>
      <c r="F20" s="4">
        <v>1</v>
      </c>
      <c r="G20" s="4">
        <f t="shared" si="0"/>
        <v>1</v>
      </c>
    </row>
    <row r="21" spans="1:7" x14ac:dyDescent="0.45">
      <c r="A21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2</v>
      </c>
      <c r="G21" s="4">
        <f t="shared" si="0"/>
        <v>2</v>
      </c>
    </row>
    <row r="22" spans="1:7" x14ac:dyDescent="0.45">
      <c r="A22" t="s">
        <v>21</v>
      </c>
      <c r="B22" s="4">
        <v>0</v>
      </c>
      <c r="C22" s="4">
        <v>0</v>
      </c>
      <c r="D22" s="4">
        <v>1</v>
      </c>
      <c r="E22" s="4">
        <v>1</v>
      </c>
      <c r="F22" s="4">
        <v>3</v>
      </c>
      <c r="G22" s="4">
        <f t="shared" si="0"/>
        <v>4</v>
      </c>
    </row>
    <row r="23" spans="1:7" x14ac:dyDescent="0.45">
      <c r="A23" t="s">
        <v>22</v>
      </c>
      <c r="B23" s="4">
        <v>0</v>
      </c>
      <c r="C23" s="4">
        <v>0</v>
      </c>
      <c r="D23" s="4">
        <v>0</v>
      </c>
      <c r="E23" s="4">
        <v>0</v>
      </c>
      <c r="F23" s="4">
        <v>1</v>
      </c>
      <c r="G23" s="4">
        <f t="shared" si="0"/>
        <v>1</v>
      </c>
    </row>
    <row r="24" spans="1:7" x14ac:dyDescent="0.45">
      <c r="A24" t="s">
        <v>23</v>
      </c>
      <c r="B24" s="4">
        <v>0</v>
      </c>
      <c r="C24" s="4">
        <v>0</v>
      </c>
      <c r="D24" s="4">
        <v>0</v>
      </c>
      <c r="E24" s="4">
        <v>0</v>
      </c>
      <c r="F24" s="4">
        <v>3</v>
      </c>
      <c r="G24" s="4">
        <f t="shared" si="0"/>
        <v>3</v>
      </c>
    </row>
    <row r="25" spans="1:7" x14ac:dyDescent="0.45">
      <c r="A25" t="s">
        <v>24</v>
      </c>
      <c r="B25" s="4">
        <v>0</v>
      </c>
      <c r="C25" s="4">
        <v>1</v>
      </c>
      <c r="D25" s="4">
        <v>2</v>
      </c>
      <c r="E25" s="4">
        <v>2</v>
      </c>
      <c r="F25" s="4">
        <v>2</v>
      </c>
      <c r="G25" s="4">
        <f t="shared" si="0"/>
        <v>4</v>
      </c>
    </row>
    <row r="26" spans="1:7" x14ac:dyDescent="0.45">
      <c r="A26" t="s">
        <v>25</v>
      </c>
      <c r="B26" s="4">
        <v>0</v>
      </c>
      <c r="C26" s="4">
        <v>0</v>
      </c>
      <c r="D26" s="4">
        <v>0</v>
      </c>
      <c r="E26" s="4">
        <v>0</v>
      </c>
      <c r="F26" s="4">
        <v>1</v>
      </c>
      <c r="G26" s="4">
        <f t="shared" si="0"/>
        <v>1</v>
      </c>
    </row>
    <row r="27" spans="1:7" x14ac:dyDescent="0.45">
      <c r="A27" t="s">
        <v>26</v>
      </c>
      <c r="B27" s="4">
        <v>1</v>
      </c>
      <c r="C27" s="4">
        <v>1</v>
      </c>
      <c r="D27" s="4">
        <v>1</v>
      </c>
      <c r="E27" s="4">
        <v>2</v>
      </c>
      <c r="F27" s="4">
        <v>3</v>
      </c>
      <c r="G27" s="4">
        <f t="shared" si="0"/>
        <v>5</v>
      </c>
    </row>
    <row r="28" spans="1:7" x14ac:dyDescent="0.45">
      <c r="A28" t="s">
        <v>27</v>
      </c>
      <c r="B28" s="4">
        <v>1</v>
      </c>
      <c r="C28" s="4">
        <v>1</v>
      </c>
      <c r="D28" s="4">
        <v>1</v>
      </c>
      <c r="E28" s="4">
        <v>1</v>
      </c>
      <c r="F28" s="4">
        <v>3</v>
      </c>
      <c r="G28" s="4">
        <f t="shared" si="0"/>
        <v>4</v>
      </c>
    </row>
    <row r="29" spans="1:7" x14ac:dyDescent="0.45">
      <c r="A29" t="s">
        <v>28</v>
      </c>
      <c r="B29" s="4">
        <v>1</v>
      </c>
      <c r="C29" s="4">
        <v>1</v>
      </c>
      <c r="D29" s="4">
        <v>1</v>
      </c>
      <c r="E29" s="4">
        <v>1</v>
      </c>
      <c r="F29" s="4">
        <v>2</v>
      </c>
      <c r="G29" s="4">
        <f t="shared" si="0"/>
        <v>3</v>
      </c>
    </row>
    <row r="30" spans="1:7" x14ac:dyDescent="0.45">
      <c r="A30" t="s">
        <v>29</v>
      </c>
      <c r="B30" s="4">
        <v>1</v>
      </c>
      <c r="C30" s="4">
        <v>1</v>
      </c>
      <c r="D30" s="4">
        <v>1</v>
      </c>
      <c r="E30" s="4">
        <v>1</v>
      </c>
      <c r="F30" s="4">
        <v>0</v>
      </c>
      <c r="G30" s="4">
        <f t="shared" si="0"/>
        <v>1</v>
      </c>
    </row>
    <row r="31" spans="1:7" x14ac:dyDescent="0.45">
      <c r="A31" t="s">
        <v>30</v>
      </c>
      <c r="B31" s="4">
        <v>0</v>
      </c>
      <c r="C31" s="4">
        <v>0</v>
      </c>
      <c r="D31" s="4">
        <v>1</v>
      </c>
      <c r="E31" s="4">
        <v>1</v>
      </c>
      <c r="F31" s="4">
        <v>3</v>
      </c>
      <c r="G31" s="4">
        <f t="shared" si="0"/>
        <v>4</v>
      </c>
    </row>
    <row r="32" spans="1:7" x14ac:dyDescent="0.45">
      <c r="A32" s="10" t="s">
        <v>109</v>
      </c>
      <c r="B32" s="4">
        <v>0</v>
      </c>
      <c r="C32" s="4">
        <v>0</v>
      </c>
      <c r="D32" s="4">
        <v>0</v>
      </c>
      <c r="E32" s="4">
        <v>1</v>
      </c>
      <c r="F32" s="4">
        <v>6</v>
      </c>
      <c r="G32" s="4">
        <f t="shared" si="0"/>
        <v>7</v>
      </c>
    </row>
    <row r="33" spans="1:7" x14ac:dyDescent="0.45">
      <c r="A33" s="20" t="s">
        <v>110</v>
      </c>
      <c r="B33" s="4">
        <v>2</v>
      </c>
      <c r="C33" s="4">
        <v>2</v>
      </c>
      <c r="D33" s="4">
        <v>2</v>
      </c>
      <c r="E33" s="4">
        <v>2</v>
      </c>
      <c r="F33" s="4">
        <v>1</v>
      </c>
      <c r="G33" s="4">
        <f t="shared" si="0"/>
        <v>3</v>
      </c>
    </row>
    <row r="34" spans="1:7" x14ac:dyDescent="0.45">
      <c r="A34" s="10" t="s">
        <v>99</v>
      </c>
      <c r="B34" s="4">
        <v>0</v>
      </c>
      <c r="C34" s="4">
        <v>0</v>
      </c>
      <c r="D34" s="4">
        <v>0</v>
      </c>
      <c r="E34" s="4">
        <v>0</v>
      </c>
      <c r="F34" s="4">
        <v>1</v>
      </c>
      <c r="G34" s="4">
        <f t="shared" si="0"/>
        <v>1</v>
      </c>
    </row>
    <row r="35" spans="1:7" x14ac:dyDescent="0.45">
      <c r="A35" t="s">
        <v>31</v>
      </c>
      <c r="B35" s="4">
        <v>2</v>
      </c>
      <c r="C35" s="4">
        <v>3</v>
      </c>
      <c r="D35" s="4">
        <v>3</v>
      </c>
      <c r="E35" s="4">
        <v>3</v>
      </c>
      <c r="F35" s="4">
        <v>2</v>
      </c>
      <c r="G35" s="4">
        <f t="shared" si="0"/>
        <v>5</v>
      </c>
    </row>
    <row r="36" spans="1:7" x14ac:dyDescent="0.45">
      <c r="A36" t="s">
        <v>32</v>
      </c>
      <c r="B36" s="4">
        <v>0</v>
      </c>
      <c r="C36" s="4">
        <v>0</v>
      </c>
      <c r="D36" s="4">
        <v>0</v>
      </c>
      <c r="E36" s="4">
        <v>0</v>
      </c>
      <c r="F36" s="4">
        <v>5</v>
      </c>
      <c r="G36" s="4">
        <f t="shared" si="0"/>
        <v>5</v>
      </c>
    </row>
    <row r="37" spans="1:7" x14ac:dyDescent="0.45">
      <c r="A37" t="s">
        <v>33</v>
      </c>
      <c r="B37" s="4">
        <v>0</v>
      </c>
      <c r="C37" s="4">
        <v>1</v>
      </c>
      <c r="D37" s="4">
        <v>1</v>
      </c>
      <c r="E37" s="4">
        <v>1</v>
      </c>
      <c r="F37" s="4">
        <v>5</v>
      </c>
      <c r="G37" s="4">
        <f t="shared" si="0"/>
        <v>6</v>
      </c>
    </row>
    <row r="38" spans="1:7" x14ac:dyDescent="0.45">
      <c r="A38" t="s">
        <v>34</v>
      </c>
      <c r="B38" s="4">
        <v>2</v>
      </c>
      <c r="C38" s="4">
        <v>2</v>
      </c>
      <c r="D38" s="4">
        <v>2</v>
      </c>
      <c r="E38" s="4">
        <v>3</v>
      </c>
      <c r="F38" s="4">
        <v>3</v>
      </c>
      <c r="G38" s="4">
        <f t="shared" si="0"/>
        <v>6</v>
      </c>
    </row>
    <row r="39" spans="1:7" x14ac:dyDescent="0.45">
      <c r="A39" t="s">
        <v>35</v>
      </c>
      <c r="B39" s="4">
        <v>2</v>
      </c>
      <c r="C39" s="4">
        <v>2</v>
      </c>
      <c r="D39" s="4">
        <v>2</v>
      </c>
      <c r="E39" s="4">
        <v>3</v>
      </c>
      <c r="F39" s="4">
        <v>3</v>
      </c>
      <c r="G39" s="4">
        <f t="shared" si="0"/>
        <v>6</v>
      </c>
    </row>
    <row r="40" spans="1:7" x14ac:dyDescent="0.45">
      <c r="A40" t="s">
        <v>36</v>
      </c>
      <c r="B40" s="4">
        <v>0</v>
      </c>
      <c r="C40" s="4">
        <v>0</v>
      </c>
      <c r="D40" s="4">
        <v>0</v>
      </c>
      <c r="E40" s="4">
        <v>2</v>
      </c>
      <c r="F40" s="4">
        <v>4</v>
      </c>
      <c r="G40" s="4">
        <f t="shared" si="0"/>
        <v>6</v>
      </c>
    </row>
    <row r="41" spans="1:7" x14ac:dyDescent="0.45">
      <c r="A41" t="s">
        <v>37</v>
      </c>
      <c r="B41" s="4">
        <v>1</v>
      </c>
      <c r="C41" s="4">
        <v>1</v>
      </c>
      <c r="D41" s="4">
        <v>1</v>
      </c>
      <c r="E41" s="4">
        <v>1</v>
      </c>
      <c r="F41" s="4">
        <v>4</v>
      </c>
      <c r="G41" s="4">
        <f t="shared" si="0"/>
        <v>5</v>
      </c>
    </row>
    <row r="42" spans="1:7" x14ac:dyDescent="0.45">
      <c r="A42" t="s">
        <v>38</v>
      </c>
      <c r="B42" s="4">
        <v>1</v>
      </c>
      <c r="C42" s="4">
        <v>1</v>
      </c>
      <c r="D42" s="4">
        <v>1</v>
      </c>
      <c r="E42" s="4">
        <v>3</v>
      </c>
      <c r="F42" s="4">
        <v>5</v>
      </c>
      <c r="G42" s="4">
        <f t="shared" si="0"/>
        <v>8</v>
      </c>
    </row>
    <row r="43" spans="1:7" x14ac:dyDescent="0.45">
      <c r="A43" t="s">
        <v>39</v>
      </c>
      <c r="B43" s="4">
        <v>0</v>
      </c>
      <c r="C43" s="4">
        <v>0</v>
      </c>
      <c r="D43" s="4">
        <v>0</v>
      </c>
      <c r="E43" s="4">
        <v>2</v>
      </c>
      <c r="F43" s="4">
        <v>2</v>
      </c>
      <c r="G43" s="4">
        <f t="shared" si="0"/>
        <v>4</v>
      </c>
    </row>
    <row r="44" spans="1:7" x14ac:dyDescent="0.45">
      <c r="A44" t="s">
        <v>40</v>
      </c>
      <c r="B44" s="4">
        <v>1</v>
      </c>
      <c r="C44" s="4">
        <v>1</v>
      </c>
      <c r="D44" s="4">
        <v>1</v>
      </c>
      <c r="E44" s="4">
        <v>2</v>
      </c>
      <c r="F44" s="4">
        <v>1</v>
      </c>
      <c r="G44" s="4">
        <f t="shared" si="0"/>
        <v>3</v>
      </c>
    </row>
    <row r="45" spans="1:7" x14ac:dyDescent="0.45">
      <c r="A45" t="s">
        <v>41</v>
      </c>
      <c r="B45" s="4">
        <v>2</v>
      </c>
      <c r="C45" s="4">
        <v>3</v>
      </c>
      <c r="D45" s="4">
        <v>3</v>
      </c>
      <c r="E45" s="4">
        <v>4</v>
      </c>
      <c r="F45" s="4">
        <v>3</v>
      </c>
      <c r="G45" s="4">
        <f t="shared" si="0"/>
        <v>7</v>
      </c>
    </row>
    <row r="46" spans="1:7" x14ac:dyDescent="0.45">
      <c r="A46" t="s">
        <v>42</v>
      </c>
      <c r="B46" s="4">
        <v>0</v>
      </c>
      <c r="C46" s="4">
        <v>0</v>
      </c>
      <c r="D46" s="4">
        <v>0</v>
      </c>
      <c r="E46" s="4">
        <v>0</v>
      </c>
      <c r="F46" s="4">
        <v>1</v>
      </c>
      <c r="G46" s="4">
        <f t="shared" si="0"/>
        <v>1</v>
      </c>
    </row>
    <row r="47" spans="1:7" x14ac:dyDescent="0.45">
      <c r="A47" t="s">
        <v>43</v>
      </c>
      <c r="B47" s="4">
        <v>1</v>
      </c>
      <c r="C47" s="4">
        <v>1</v>
      </c>
      <c r="D47" s="4">
        <v>1</v>
      </c>
      <c r="E47" s="4">
        <v>1</v>
      </c>
      <c r="F47" s="4">
        <v>1</v>
      </c>
      <c r="G47" s="4">
        <f t="shared" si="0"/>
        <v>2</v>
      </c>
    </row>
    <row r="48" spans="1:7" x14ac:dyDescent="0.45">
      <c r="A48" t="s">
        <v>44</v>
      </c>
      <c r="B48" s="4">
        <v>0</v>
      </c>
      <c r="C48" s="4">
        <v>0</v>
      </c>
      <c r="D48" s="4">
        <v>0</v>
      </c>
      <c r="E48" s="4">
        <v>1</v>
      </c>
      <c r="F48" s="4">
        <v>0</v>
      </c>
      <c r="G48" s="4">
        <f t="shared" si="0"/>
        <v>1</v>
      </c>
    </row>
    <row r="49" spans="1:7" x14ac:dyDescent="0.45">
      <c r="A49" t="s">
        <v>45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x14ac:dyDescent="0.45">
      <c r="A50" t="s">
        <v>46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f t="shared" si="0"/>
        <v>0</v>
      </c>
    </row>
    <row r="51" spans="1:7" x14ac:dyDescent="0.4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1</v>
      </c>
      <c r="G51" s="4">
        <f t="shared" si="0"/>
        <v>1</v>
      </c>
    </row>
    <row r="52" spans="1:7" x14ac:dyDescent="0.45">
      <c r="A52" t="s">
        <v>48</v>
      </c>
      <c r="B52" s="4">
        <v>1</v>
      </c>
      <c r="C52" s="4">
        <v>2</v>
      </c>
      <c r="D52" s="4">
        <v>2</v>
      </c>
      <c r="E52" s="4">
        <v>3</v>
      </c>
      <c r="F52" s="4">
        <v>0</v>
      </c>
      <c r="G52" s="4">
        <f t="shared" si="0"/>
        <v>3</v>
      </c>
    </row>
    <row r="53" spans="1:7" x14ac:dyDescent="0.45">
      <c r="A53" t="s">
        <v>49</v>
      </c>
      <c r="B53" s="4">
        <v>2</v>
      </c>
      <c r="C53" s="4">
        <v>2</v>
      </c>
      <c r="D53" s="4">
        <v>2</v>
      </c>
      <c r="E53" s="4">
        <v>2</v>
      </c>
      <c r="F53" s="4">
        <v>0</v>
      </c>
      <c r="G53" s="4">
        <f t="shared" si="0"/>
        <v>2</v>
      </c>
    </row>
    <row r="54" spans="1:7" x14ac:dyDescent="0.4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f t="shared" si="0"/>
        <v>0</v>
      </c>
    </row>
    <row r="55" spans="1:7" x14ac:dyDescent="0.45">
      <c r="A55" t="s">
        <v>51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f t="shared" si="0"/>
        <v>0</v>
      </c>
    </row>
    <row r="56" spans="1:7" x14ac:dyDescent="0.45">
      <c r="A56" t="s">
        <v>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f t="shared" si="0"/>
        <v>0</v>
      </c>
    </row>
    <row r="57" spans="1:7" x14ac:dyDescent="0.4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f t="shared" si="0"/>
        <v>0</v>
      </c>
    </row>
    <row r="58" spans="1:7" x14ac:dyDescent="0.45">
      <c r="A58" t="s">
        <v>54</v>
      </c>
      <c r="B58" s="4">
        <v>0</v>
      </c>
      <c r="C58" s="4">
        <v>0</v>
      </c>
      <c r="D58" s="4">
        <v>0</v>
      </c>
      <c r="E58" s="4">
        <v>1</v>
      </c>
      <c r="F58" s="4">
        <v>0</v>
      </c>
      <c r="G58" s="4">
        <f t="shared" si="0"/>
        <v>1</v>
      </c>
    </row>
    <row r="59" spans="1:7" x14ac:dyDescent="0.45">
      <c r="A59" t="s">
        <v>55</v>
      </c>
      <c r="B59" s="4">
        <v>1</v>
      </c>
      <c r="C59" s="4">
        <v>2</v>
      </c>
      <c r="D59" s="4">
        <v>2</v>
      </c>
      <c r="E59" s="4">
        <v>2</v>
      </c>
      <c r="F59" s="4">
        <v>0</v>
      </c>
      <c r="G59" s="4">
        <f t="shared" si="0"/>
        <v>2</v>
      </c>
    </row>
    <row r="60" spans="1:7" x14ac:dyDescent="0.45">
      <c r="A60" t="s">
        <v>56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f t="shared" si="0"/>
        <v>0</v>
      </c>
    </row>
    <row r="61" spans="1:7" x14ac:dyDescent="0.4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f t="shared" si="0"/>
        <v>0</v>
      </c>
    </row>
    <row r="62" spans="1:7" x14ac:dyDescent="0.4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f t="shared" si="0"/>
        <v>0</v>
      </c>
    </row>
    <row r="63" spans="1:7" x14ac:dyDescent="0.45">
      <c r="A63" t="s">
        <v>59</v>
      </c>
      <c r="B63" s="4">
        <v>1</v>
      </c>
      <c r="C63" s="4">
        <v>1</v>
      </c>
      <c r="D63" s="4">
        <v>1</v>
      </c>
      <c r="E63" s="4">
        <v>1</v>
      </c>
      <c r="F63" s="4">
        <v>0</v>
      </c>
      <c r="G63" s="4">
        <f t="shared" si="0"/>
        <v>1</v>
      </c>
    </row>
    <row r="64" spans="1:7" x14ac:dyDescent="0.45">
      <c r="A64" t="s">
        <v>60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f t="shared" si="0"/>
        <v>0</v>
      </c>
    </row>
    <row r="65" spans="1:7" x14ac:dyDescent="0.45">
      <c r="A65" t="s">
        <v>61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f t="shared" si="0"/>
        <v>0</v>
      </c>
    </row>
    <row r="66" spans="1:7" x14ac:dyDescent="0.45">
      <c r="A66" t="s">
        <v>62</v>
      </c>
      <c r="B66" s="5">
        <v>0</v>
      </c>
      <c r="C66" s="5">
        <v>0</v>
      </c>
      <c r="D66" s="5">
        <v>0</v>
      </c>
      <c r="E66" s="4">
        <v>0</v>
      </c>
      <c r="F66" s="4">
        <v>0</v>
      </c>
      <c r="G66" s="4">
        <f t="shared" si="0"/>
        <v>0</v>
      </c>
    </row>
    <row r="67" spans="1:7" x14ac:dyDescent="0.45">
      <c r="A67" t="s">
        <v>63</v>
      </c>
      <c r="B67" s="5">
        <v>0</v>
      </c>
      <c r="C67" s="5">
        <v>0</v>
      </c>
      <c r="D67" s="5">
        <v>0</v>
      </c>
      <c r="E67" s="4">
        <v>0</v>
      </c>
      <c r="F67" s="4">
        <v>0</v>
      </c>
      <c r="G67" s="4">
        <f t="shared" ref="G67:G71" si="1">E67+F67</f>
        <v>0</v>
      </c>
    </row>
    <row r="68" spans="1:7" x14ac:dyDescent="0.45">
      <c r="A68" t="s">
        <v>64</v>
      </c>
      <c r="B68" s="5">
        <v>0</v>
      </c>
      <c r="C68" s="5">
        <v>0</v>
      </c>
      <c r="D68" s="5">
        <v>0</v>
      </c>
      <c r="E68" s="4">
        <v>0</v>
      </c>
      <c r="F68" s="4">
        <v>0</v>
      </c>
      <c r="G68" s="4">
        <f t="shared" si="1"/>
        <v>0</v>
      </c>
    </row>
    <row r="69" spans="1:7" x14ac:dyDescent="0.45">
      <c r="A69" t="s">
        <v>65</v>
      </c>
      <c r="B69" s="5">
        <v>0</v>
      </c>
      <c r="C69" s="5">
        <v>0</v>
      </c>
      <c r="D69" s="5">
        <v>0</v>
      </c>
      <c r="E69" s="4">
        <v>0</v>
      </c>
      <c r="F69" s="4">
        <v>0</v>
      </c>
      <c r="G69" s="4">
        <f t="shared" si="1"/>
        <v>0</v>
      </c>
    </row>
    <row r="70" spans="1:7" x14ac:dyDescent="0.45">
      <c r="A70" t="s">
        <v>66</v>
      </c>
      <c r="B70" s="5">
        <v>0</v>
      </c>
      <c r="C70" s="5">
        <v>0</v>
      </c>
      <c r="D70" s="5">
        <v>0</v>
      </c>
      <c r="E70" s="4">
        <v>0</v>
      </c>
      <c r="F70" s="4">
        <v>0</v>
      </c>
      <c r="G70" s="4">
        <f t="shared" si="1"/>
        <v>0</v>
      </c>
    </row>
    <row r="71" spans="1:7" x14ac:dyDescent="0.45">
      <c r="A71" t="s">
        <v>67</v>
      </c>
      <c r="B71" s="5">
        <v>0</v>
      </c>
      <c r="C71" s="5">
        <v>0</v>
      </c>
      <c r="D71" s="5">
        <v>0</v>
      </c>
      <c r="E71" s="4">
        <v>0</v>
      </c>
      <c r="F71" s="4">
        <v>0</v>
      </c>
      <c r="G71" s="4">
        <f t="shared" si="1"/>
        <v>0</v>
      </c>
    </row>
    <row r="72" spans="1:7" x14ac:dyDescent="0.45">
      <c r="A72" s="11"/>
      <c r="E72" s="5"/>
      <c r="F72" s="5"/>
      <c r="G72" s="5"/>
    </row>
    <row r="73" spans="1:7" x14ac:dyDescent="0.45">
      <c r="A73" s="11" t="s">
        <v>76</v>
      </c>
      <c r="B73" s="5">
        <f>SUM(B33:B72)</f>
        <v>19</v>
      </c>
      <c r="C73" s="5">
        <f>SUM(C33:C72)</f>
        <v>24</v>
      </c>
      <c r="D73" s="5">
        <f t="shared" ref="D73:G73" si="2">SUM(D33:D72)</f>
        <v>24</v>
      </c>
      <c r="E73" s="5">
        <f>SUM(E33:E72)</f>
        <v>37</v>
      </c>
      <c r="F73" s="5">
        <f t="shared" si="2"/>
        <v>42</v>
      </c>
      <c r="G73" s="5">
        <f t="shared" si="2"/>
        <v>79</v>
      </c>
    </row>
    <row r="75" spans="1:7" x14ac:dyDescent="0.45">
      <c r="A75" s="3" t="s">
        <v>96</v>
      </c>
      <c r="B75" s="5">
        <f>SUM(B2:B71)</f>
        <v>25</v>
      </c>
      <c r="C75" s="5">
        <f>SUM(C2:C71)</f>
        <v>32</v>
      </c>
      <c r="D75" s="5">
        <f t="shared" ref="D75:F75" si="3">SUM(D2:D71)</f>
        <v>35</v>
      </c>
      <c r="E75" s="4">
        <f t="shared" si="3"/>
        <v>51</v>
      </c>
      <c r="F75" s="4">
        <f t="shared" si="3"/>
        <v>79</v>
      </c>
      <c r="G75" s="4">
        <f>SUM(G2:G71)</f>
        <v>130</v>
      </c>
    </row>
    <row r="77" spans="1:7" ht="28.5" x14ac:dyDescent="0.45">
      <c r="A77" s="8" t="s">
        <v>97</v>
      </c>
      <c r="B77" s="5">
        <f>B75-B73</f>
        <v>6</v>
      </c>
      <c r="C77" s="5">
        <f t="shared" ref="C77" si="4">C75-C73</f>
        <v>8</v>
      </c>
      <c r="D77" s="5">
        <f t="shared" ref="D77:F77" si="5">D75-D73</f>
        <v>11</v>
      </c>
      <c r="E77" s="4">
        <f t="shared" si="5"/>
        <v>14</v>
      </c>
      <c r="F77" s="4">
        <f t="shared" si="5"/>
        <v>37</v>
      </c>
      <c r="G77" s="4">
        <f>G75-G73</f>
        <v>51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2B480-4DAD-4B6E-8AB0-80C130889973}">
  <dimension ref="A1:G77"/>
  <sheetViews>
    <sheetView zoomScale="80" zoomScaleNormal="80" workbookViewId="0">
      <pane ySplit="1" topLeftCell="A2" activePane="bottomLeft" state="frozen"/>
      <selection pane="bottomLeft" activeCell="G73" sqref="G73"/>
    </sheetView>
  </sheetViews>
  <sheetFormatPr defaultRowHeight="14.25" x14ac:dyDescent="0.45"/>
  <cols>
    <col min="1" max="1" width="15" style="3" customWidth="1"/>
    <col min="2" max="4" width="11.1328125" style="5" customWidth="1"/>
    <col min="5" max="6" width="11.73046875" style="4" customWidth="1"/>
    <col min="7" max="7" width="11.265625" style="4" customWidth="1"/>
  </cols>
  <sheetData>
    <row r="1" spans="1:7" ht="94.5" x14ac:dyDescent="0.45">
      <c r="A1" s="2"/>
      <c r="B1" s="15" t="s">
        <v>121</v>
      </c>
      <c r="C1" s="15" t="s">
        <v>120</v>
      </c>
      <c r="D1" s="15" t="s">
        <v>119</v>
      </c>
      <c r="E1" s="1" t="s">
        <v>69</v>
      </c>
      <c r="F1" s="1" t="s">
        <v>70</v>
      </c>
      <c r="G1" s="1" t="s">
        <v>68</v>
      </c>
    </row>
    <row r="2" spans="1:7" x14ac:dyDescent="0.45">
      <c r="A2" t="s">
        <v>1</v>
      </c>
      <c r="B2" s="5">
        <v>0</v>
      </c>
      <c r="C2" s="5">
        <v>0</v>
      </c>
      <c r="D2" s="5">
        <v>0</v>
      </c>
      <c r="E2" s="4">
        <v>0</v>
      </c>
      <c r="F2" s="4">
        <v>0</v>
      </c>
      <c r="G2" s="4">
        <f>E2+F2</f>
        <v>0</v>
      </c>
    </row>
    <row r="3" spans="1:7" x14ac:dyDescent="0.45">
      <c r="A3" t="s">
        <v>2</v>
      </c>
      <c r="B3" s="5">
        <v>0</v>
      </c>
      <c r="C3" s="5">
        <v>0</v>
      </c>
      <c r="D3" s="5">
        <v>0</v>
      </c>
      <c r="E3" s="4">
        <v>0</v>
      </c>
      <c r="F3" s="4">
        <v>0</v>
      </c>
      <c r="G3" s="4">
        <f t="shared" ref="G3:G64" si="0">E3+F3</f>
        <v>0</v>
      </c>
    </row>
    <row r="4" spans="1:7" x14ac:dyDescent="0.45">
      <c r="A4" t="s">
        <v>3</v>
      </c>
      <c r="B4" s="5">
        <v>0</v>
      </c>
      <c r="C4" s="5">
        <v>0</v>
      </c>
      <c r="D4" s="5">
        <v>0</v>
      </c>
      <c r="E4" s="4">
        <v>0</v>
      </c>
      <c r="F4" s="4">
        <v>0</v>
      </c>
      <c r="G4" s="4">
        <f t="shared" si="0"/>
        <v>0</v>
      </c>
    </row>
    <row r="5" spans="1:7" x14ac:dyDescent="0.45">
      <c r="A5" t="s">
        <v>4</v>
      </c>
      <c r="B5" s="5">
        <v>0</v>
      </c>
      <c r="C5" s="5">
        <v>0</v>
      </c>
      <c r="D5" s="5">
        <v>0</v>
      </c>
      <c r="E5" s="4">
        <v>0</v>
      </c>
      <c r="F5" s="4">
        <v>0</v>
      </c>
      <c r="G5" s="4">
        <f t="shared" si="0"/>
        <v>0</v>
      </c>
    </row>
    <row r="6" spans="1:7" x14ac:dyDescent="0.45">
      <c r="A6" t="s">
        <v>5</v>
      </c>
      <c r="B6" s="5">
        <v>0</v>
      </c>
      <c r="C6" s="5">
        <v>0</v>
      </c>
      <c r="D6" s="5">
        <v>0</v>
      </c>
      <c r="E6" s="4">
        <v>0</v>
      </c>
      <c r="F6" s="4">
        <v>0</v>
      </c>
      <c r="G6" s="4">
        <f t="shared" si="0"/>
        <v>0</v>
      </c>
    </row>
    <row r="7" spans="1:7" x14ac:dyDescent="0.45">
      <c r="A7" t="s">
        <v>6</v>
      </c>
      <c r="B7" s="5">
        <v>0</v>
      </c>
      <c r="C7" s="5">
        <v>0</v>
      </c>
      <c r="D7" s="5">
        <v>0</v>
      </c>
      <c r="E7" s="4">
        <v>0</v>
      </c>
      <c r="F7" s="4">
        <v>0</v>
      </c>
      <c r="G7" s="4">
        <f t="shared" si="0"/>
        <v>0</v>
      </c>
    </row>
    <row r="8" spans="1:7" x14ac:dyDescent="0.45">
      <c r="A8" t="s">
        <v>7</v>
      </c>
      <c r="B8" s="5">
        <v>0</v>
      </c>
      <c r="C8" s="5">
        <v>0</v>
      </c>
      <c r="D8" s="5">
        <v>0</v>
      </c>
      <c r="E8" s="4">
        <v>0</v>
      </c>
      <c r="F8" s="4">
        <v>0</v>
      </c>
      <c r="G8" s="4">
        <f t="shared" si="0"/>
        <v>0</v>
      </c>
    </row>
    <row r="9" spans="1:7" x14ac:dyDescent="0.45">
      <c r="A9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f t="shared" si="0"/>
        <v>0</v>
      </c>
    </row>
    <row r="10" spans="1:7" x14ac:dyDescent="0.45">
      <c r="A10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f t="shared" si="0"/>
        <v>0</v>
      </c>
    </row>
    <row r="11" spans="1:7" x14ac:dyDescent="0.45">
      <c r="A1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f t="shared" si="0"/>
        <v>0</v>
      </c>
    </row>
    <row r="12" spans="1:7" x14ac:dyDescent="0.45">
      <c r="A12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f t="shared" si="0"/>
        <v>0</v>
      </c>
    </row>
    <row r="13" spans="1:7" x14ac:dyDescent="0.45">
      <c r="A13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f t="shared" si="0"/>
        <v>1</v>
      </c>
    </row>
    <row r="14" spans="1:7" x14ac:dyDescent="0.45">
      <c r="A14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f t="shared" si="0"/>
        <v>0</v>
      </c>
    </row>
    <row r="15" spans="1:7" x14ac:dyDescent="0.45">
      <c r="A15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f t="shared" si="0"/>
        <v>0</v>
      </c>
    </row>
    <row r="16" spans="1:7" x14ac:dyDescent="0.45">
      <c r="A16" t="s">
        <v>15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f t="shared" si="0"/>
        <v>0</v>
      </c>
    </row>
    <row r="17" spans="1:7" x14ac:dyDescent="0.45">
      <c r="A17" t="s">
        <v>16</v>
      </c>
      <c r="B17" s="4">
        <v>0</v>
      </c>
      <c r="C17" s="4">
        <v>0</v>
      </c>
      <c r="D17" s="4">
        <v>0</v>
      </c>
      <c r="E17" s="4">
        <v>0</v>
      </c>
      <c r="F17" s="4">
        <v>1</v>
      </c>
      <c r="G17" s="4">
        <f t="shared" si="0"/>
        <v>1</v>
      </c>
    </row>
    <row r="18" spans="1:7" x14ac:dyDescent="0.45">
      <c r="A18" t="s">
        <v>17</v>
      </c>
      <c r="B18" s="4">
        <v>0</v>
      </c>
      <c r="C18" s="4">
        <v>0</v>
      </c>
      <c r="D18" s="4">
        <v>0</v>
      </c>
      <c r="E18" s="4">
        <v>0</v>
      </c>
      <c r="F18" s="4">
        <v>1</v>
      </c>
      <c r="G18" s="4">
        <f t="shared" si="0"/>
        <v>1</v>
      </c>
    </row>
    <row r="19" spans="1:7" x14ac:dyDescent="0.45">
      <c r="A19" t="s">
        <v>18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f t="shared" si="0"/>
        <v>0</v>
      </c>
    </row>
    <row r="20" spans="1:7" x14ac:dyDescent="0.45">
      <c r="A20" t="s">
        <v>19</v>
      </c>
      <c r="B20" s="4">
        <v>0</v>
      </c>
      <c r="C20" s="4">
        <v>0</v>
      </c>
      <c r="D20" s="4">
        <v>0</v>
      </c>
      <c r="E20" s="4">
        <v>0</v>
      </c>
      <c r="F20" s="4">
        <v>1</v>
      </c>
      <c r="G20" s="4">
        <f t="shared" si="0"/>
        <v>1</v>
      </c>
    </row>
    <row r="21" spans="1:7" x14ac:dyDescent="0.45">
      <c r="A21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2</v>
      </c>
      <c r="G21" s="4">
        <f t="shared" si="0"/>
        <v>2</v>
      </c>
    </row>
    <row r="22" spans="1:7" x14ac:dyDescent="0.45">
      <c r="A22" t="s">
        <v>21</v>
      </c>
      <c r="B22" s="4">
        <v>0</v>
      </c>
      <c r="C22" s="4">
        <v>0</v>
      </c>
      <c r="D22" s="4">
        <v>1</v>
      </c>
      <c r="E22" s="4">
        <v>1</v>
      </c>
      <c r="F22" s="4">
        <v>1</v>
      </c>
      <c r="G22" s="4">
        <f t="shared" si="0"/>
        <v>2</v>
      </c>
    </row>
    <row r="23" spans="1:7" x14ac:dyDescent="0.45">
      <c r="A23" t="s">
        <v>22</v>
      </c>
      <c r="B23" s="4">
        <v>0</v>
      </c>
      <c r="C23" s="4">
        <v>0</v>
      </c>
      <c r="D23" s="4">
        <v>0</v>
      </c>
      <c r="E23" s="4">
        <v>0</v>
      </c>
      <c r="F23" s="4">
        <v>1</v>
      </c>
      <c r="G23" s="4">
        <f t="shared" si="0"/>
        <v>1</v>
      </c>
    </row>
    <row r="24" spans="1:7" x14ac:dyDescent="0.45">
      <c r="A24" t="s">
        <v>23</v>
      </c>
      <c r="B24" s="4">
        <v>0</v>
      </c>
      <c r="C24" s="4">
        <v>0</v>
      </c>
      <c r="D24" s="4">
        <v>0</v>
      </c>
      <c r="E24" s="4">
        <v>0</v>
      </c>
      <c r="F24" s="4">
        <v>1</v>
      </c>
      <c r="G24" s="4">
        <f t="shared" si="0"/>
        <v>1</v>
      </c>
    </row>
    <row r="25" spans="1:7" x14ac:dyDescent="0.45">
      <c r="A25" t="s">
        <v>24</v>
      </c>
      <c r="B25" s="4">
        <v>0</v>
      </c>
      <c r="C25" s="4">
        <v>0</v>
      </c>
      <c r="D25" s="4">
        <v>1</v>
      </c>
      <c r="E25" s="4">
        <v>1</v>
      </c>
      <c r="F25" s="4">
        <v>0</v>
      </c>
      <c r="G25" s="4">
        <f t="shared" si="0"/>
        <v>1</v>
      </c>
    </row>
    <row r="26" spans="1:7" x14ac:dyDescent="0.45">
      <c r="A26" t="s">
        <v>25</v>
      </c>
      <c r="B26" s="4">
        <v>0</v>
      </c>
      <c r="C26" s="4">
        <v>0</v>
      </c>
      <c r="D26" s="4">
        <v>0</v>
      </c>
      <c r="E26" s="4">
        <v>0</v>
      </c>
      <c r="F26" s="4">
        <v>1</v>
      </c>
      <c r="G26" s="4">
        <f t="shared" si="0"/>
        <v>1</v>
      </c>
    </row>
    <row r="27" spans="1:7" x14ac:dyDescent="0.45">
      <c r="A27" t="s">
        <v>26</v>
      </c>
      <c r="B27" s="4">
        <v>1</v>
      </c>
      <c r="C27" s="4">
        <v>1</v>
      </c>
      <c r="D27" s="4">
        <v>1</v>
      </c>
      <c r="E27" s="4">
        <v>1</v>
      </c>
      <c r="F27" s="4">
        <v>3</v>
      </c>
      <c r="G27" s="4">
        <f t="shared" si="0"/>
        <v>4</v>
      </c>
    </row>
    <row r="28" spans="1:7" x14ac:dyDescent="0.45">
      <c r="A28" t="s">
        <v>27</v>
      </c>
      <c r="B28" s="4">
        <v>1</v>
      </c>
      <c r="C28" s="4">
        <v>1</v>
      </c>
      <c r="D28" s="4">
        <v>1</v>
      </c>
      <c r="E28" s="4">
        <v>1</v>
      </c>
      <c r="F28" s="4">
        <v>3</v>
      </c>
      <c r="G28" s="4">
        <f t="shared" si="0"/>
        <v>4</v>
      </c>
    </row>
    <row r="29" spans="1:7" x14ac:dyDescent="0.45">
      <c r="A29" t="s">
        <v>28</v>
      </c>
      <c r="B29" s="4">
        <v>0</v>
      </c>
      <c r="C29" s="4">
        <v>0</v>
      </c>
      <c r="D29" s="4">
        <v>0</v>
      </c>
      <c r="E29" s="4">
        <v>0</v>
      </c>
      <c r="F29" s="4">
        <v>1</v>
      </c>
      <c r="G29" s="4">
        <f t="shared" si="0"/>
        <v>1</v>
      </c>
    </row>
    <row r="30" spans="1:7" x14ac:dyDescent="0.45">
      <c r="A30" t="s">
        <v>29</v>
      </c>
      <c r="B30" s="4">
        <v>1</v>
      </c>
      <c r="C30" s="4">
        <v>1</v>
      </c>
      <c r="D30" s="4">
        <v>1</v>
      </c>
      <c r="E30" s="4">
        <v>1</v>
      </c>
      <c r="F30" s="4">
        <v>0</v>
      </c>
      <c r="G30" s="4">
        <f t="shared" si="0"/>
        <v>1</v>
      </c>
    </row>
    <row r="31" spans="1:7" x14ac:dyDescent="0.45">
      <c r="A31" t="s">
        <v>30</v>
      </c>
      <c r="B31" s="4">
        <v>0</v>
      </c>
      <c r="C31" s="4">
        <v>0</v>
      </c>
      <c r="D31" s="4">
        <v>1</v>
      </c>
      <c r="E31" s="4">
        <v>1</v>
      </c>
      <c r="F31" s="4">
        <v>2</v>
      </c>
      <c r="G31" s="4">
        <f t="shared" si="0"/>
        <v>3</v>
      </c>
    </row>
    <row r="32" spans="1:7" x14ac:dyDescent="0.45">
      <c r="A32" s="10" t="s">
        <v>109</v>
      </c>
      <c r="B32" s="4">
        <v>0</v>
      </c>
      <c r="C32" s="4">
        <v>0</v>
      </c>
      <c r="D32" s="4">
        <v>0</v>
      </c>
      <c r="E32" s="4">
        <v>1</v>
      </c>
      <c r="F32" s="4">
        <v>4</v>
      </c>
      <c r="G32" s="4">
        <f t="shared" si="0"/>
        <v>5</v>
      </c>
    </row>
    <row r="33" spans="1:7" x14ac:dyDescent="0.45">
      <c r="A33" s="20" t="s">
        <v>152</v>
      </c>
      <c r="B33" s="4">
        <v>2</v>
      </c>
      <c r="C33" s="4">
        <v>2</v>
      </c>
      <c r="D33" s="4">
        <v>2</v>
      </c>
      <c r="E33" s="4">
        <v>2</v>
      </c>
      <c r="F33" s="4">
        <v>1</v>
      </c>
      <c r="G33" s="4">
        <f t="shared" si="0"/>
        <v>3</v>
      </c>
    </row>
    <row r="34" spans="1:7" x14ac:dyDescent="0.45">
      <c r="A34" s="10" t="s">
        <v>99</v>
      </c>
      <c r="B34" s="4">
        <v>0</v>
      </c>
      <c r="C34" s="4">
        <v>0</v>
      </c>
      <c r="D34" s="4">
        <v>0</v>
      </c>
      <c r="E34" s="4">
        <v>0</v>
      </c>
      <c r="F34" s="4">
        <v>1</v>
      </c>
      <c r="G34" s="4">
        <f t="shared" si="0"/>
        <v>1</v>
      </c>
    </row>
    <row r="35" spans="1:7" x14ac:dyDescent="0.45">
      <c r="A35" t="s">
        <v>31</v>
      </c>
      <c r="B35" s="4">
        <v>1</v>
      </c>
      <c r="C35" s="4">
        <v>2</v>
      </c>
      <c r="D35" s="4">
        <v>2</v>
      </c>
      <c r="E35" s="4">
        <v>2</v>
      </c>
      <c r="F35" s="4">
        <v>1</v>
      </c>
      <c r="G35" s="4">
        <f t="shared" si="0"/>
        <v>3</v>
      </c>
    </row>
    <row r="36" spans="1:7" x14ac:dyDescent="0.45">
      <c r="A36" t="s">
        <v>32</v>
      </c>
      <c r="B36" s="4">
        <v>0</v>
      </c>
      <c r="C36" s="4">
        <v>0</v>
      </c>
      <c r="D36" s="4">
        <v>0</v>
      </c>
      <c r="E36" s="4">
        <v>0</v>
      </c>
      <c r="F36" s="4">
        <v>5</v>
      </c>
      <c r="G36" s="4">
        <f t="shared" si="0"/>
        <v>5</v>
      </c>
    </row>
    <row r="37" spans="1:7" x14ac:dyDescent="0.45">
      <c r="A37" t="s">
        <v>33</v>
      </c>
      <c r="B37" s="4">
        <v>0</v>
      </c>
      <c r="C37" s="4">
        <v>0</v>
      </c>
      <c r="D37" s="4">
        <v>0</v>
      </c>
      <c r="E37" s="4">
        <v>0</v>
      </c>
      <c r="F37" s="4">
        <v>4</v>
      </c>
      <c r="G37" s="4">
        <f t="shared" si="0"/>
        <v>4</v>
      </c>
    </row>
    <row r="38" spans="1:7" x14ac:dyDescent="0.45">
      <c r="A38" t="s">
        <v>34</v>
      </c>
      <c r="B38" s="4">
        <v>1</v>
      </c>
      <c r="C38" s="4">
        <v>1</v>
      </c>
      <c r="D38" s="4">
        <v>1</v>
      </c>
      <c r="E38" s="4">
        <v>2</v>
      </c>
      <c r="F38" s="4">
        <v>1</v>
      </c>
      <c r="G38" s="4">
        <f t="shared" si="0"/>
        <v>3</v>
      </c>
    </row>
    <row r="39" spans="1:7" x14ac:dyDescent="0.45">
      <c r="A39" t="s">
        <v>35</v>
      </c>
      <c r="B39" s="4">
        <v>2</v>
      </c>
      <c r="C39" s="4">
        <v>2</v>
      </c>
      <c r="D39" s="4">
        <v>2</v>
      </c>
      <c r="E39" s="4">
        <v>2</v>
      </c>
      <c r="F39" s="4">
        <v>3</v>
      </c>
      <c r="G39" s="4">
        <f t="shared" si="0"/>
        <v>5</v>
      </c>
    </row>
    <row r="40" spans="1:7" x14ac:dyDescent="0.45">
      <c r="A40" t="s">
        <v>36</v>
      </c>
      <c r="B40" s="4">
        <v>0</v>
      </c>
      <c r="C40" s="4">
        <v>0</v>
      </c>
      <c r="D40" s="4">
        <v>0</v>
      </c>
      <c r="E40" s="4">
        <v>2</v>
      </c>
      <c r="F40" s="4">
        <v>3</v>
      </c>
      <c r="G40" s="4">
        <f t="shared" si="0"/>
        <v>5</v>
      </c>
    </row>
    <row r="41" spans="1:7" x14ac:dyDescent="0.45">
      <c r="A41" t="s">
        <v>37</v>
      </c>
      <c r="B41" s="4">
        <v>1</v>
      </c>
      <c r="C41" s="4">
        <v>1</v>
      </c>
      <c r="D41" s="4">
        <v>1</v>
      </c>
      <c r="E41" s="4">
        <v>1</v>
      </c>
      <c r="F41" s="4">
        <v>3</v>
      </c>
      <c r="G41" s="4">
        <f t="shared" si="0"/>
        <v>4</v>
      </c>
    </row>
    <row r="42" spans="1:7" x14ac:dyDescent="0.45">
      <c r="A42" t="s">
        <v>38</v>
      </c>
      <c r="B42" s="4">
        <v>1</v>
      </c>
      <c r="C42" s="4">
        <v>1</v>
      </c>
      <c r="D42" s="4">
        <v>1</v>
      </c>
      <c r="E42" s="4">
        <v>2</v>
      </c>
      <c r="F42" s="4">
        <v>5</v>
      </c>
      <c r="G42" s="4">
        <f t="shared" si="0"/>
        <v>7</v>
      </c>
    </row>
    <row r="43" spans="1:7" x14ac:dyDescent="0.45">
      <c r="A43" t="s">
        <v>39</v>
      </c>
      <c r="B43" s="4">
        <v>0</v>
      </c>
      <c r="C43" s="4">
        <v>0</v>
      </c>
      <c r="D43" s="4">
        <v>0</v>
      </c>
      <c r="E43" s="4">
        <v>2</v>
      </c>
      <c r="F43" s="4">
        <v>2</v>
      </c>
      <c r="G43" s="4">
        <f t="shared" si="0"/>
        <v>4</v>
      </c>
    </row>
    <row r="44" spans="1:7" x14ac:dyDescent="0.45">
      <c r="A44" t="s">
        <v>40</v>
      </c>
      <c r="B44" s="4">
        <v>1</v>
      </c>
      <c r="C44" s="4">
        <v>1</v>
      </c>
      <c r="D44" s="4">
        <v>1</v>
      </c>
      <c r="E44" s="4">
        <v>2</v>
      </c>
      <c r="F44" s="4">
        <v>0</v>
      </c>
      <c r="G44" s="4">
        <f t="shared" si="0"/>
        <v>2</v>
      </c>
    </row>
    <row r="45" spans="1:7" x14ac:dyDescent="0.45">
      <c r="A45" t="s">
        <v>41</v>
      </c>
      <c r="B45" s="4">
        <v>2</v>
      </c>
      <c r="C45" s="4">
        <v>3</v>
      </c>
      <c r="D45" s="4">
        <v>3</v>
      </c>
      <c r="E45" s="4">
        <v>3</v>
      </c>
      <c r="F45" s="4">
        <v>2</v>
      </c>
      <c r="G45" s="4">
        <f t="shared" si="0"/>
        <v>5</v>
      </c>
    </row>
    <row r="46" spans="1:7" x14ac:dyDescent="0.45">
      <c r="A46" t="s">
        <v>42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f t="shared" si="0"/>
        <v>0</v>
      </c>
    </row>
    <row r="47" spans="1:7" x14ac:dyDescent="0.45">
      <c r="A47" t="s">
        <v>43</v>
      </c>
      <c r="B47" s="4">
        <v>0</v>
      </c>
      <c r="C47" s="4">
        <v>0</v>
      </c>
      <c r="D47" s="4">
        <v>0</v>
      </c>
      <c r="E47" s="4">
        <v>0</v>
      </c>
      <c r="F47" s="4">
        <v>1</v>
      </c>
      <c r="G47" s="4">
        <f t="shared" si="0"/>
        <v>1</v>
      </c>
    </row>
    <row r="48" spans="1:7" x14ac:dyDescent="0.45">
      <c r="A48" t="s">
        <v>44</v>
      </c>
      <c r="B48" s="4">
        <v>0</v>
      </c>
      <c r="C48" s="4">
        <v>0</v>
      </c>
      <c r="D48" s="4">
        <v>0</v>
      </c>
      <c r="E48" s="4">
        <v>1</v>
      </c>
      <c r="F48" s="4">
        <v>0</v>
      </c>
      <c r="G48" s="4">
        <f t="shared" si="0"/>
        <v>1</v>
      </c>
    </row>
    <row r="49" spans="1:7" x14ac:dyDescent="0.45">
      <c r="A49" t="s">
        <v>45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x14ac:dyDescent="0.45">
      <c r="A50" t="s">
        <v>46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f t="shared" si="0"/>
        <v>0</v>
      </c>
    </row>
    <row r="51" spans="1:7" x14ac:dyDescent="0.4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1</v>
      </c>
      <c r="G51" s="4">
        <f t="shared" si="0"/>
        <v>1</v>
      </c>
    </row>
    <row r="52" spans="1:7" x14ac:dyDescent="0.45">
      <c r="A52" t="s">
        <v>48</v>
      </c>
      <c r="B52" s="4">
        <v>1</v>
      </c>
      <c r="C52" s="4">
        <v>2</v>
      </c>
      <c r="D52" s="4">
        <v>2</v>
      </c>
      <c r="E52" s="4">
        <v>3</v>
      </c>
      <c r="F52" s="4">
        <v>0</v>
      </c>
      <c r="G52" s="4">
        <f t="shared" si="0"/>
        <v>3</v>
      </c>
    </row>
    <row r="53" spans="1:7" x14ac:dyDescent="0.45">
      <c r="A53" t="s">
        <v>49</v>
      </c>
      <c r="B53" s="4">
        <v>2</v>
      </c>
      <c r="C53" s="4">
        <v>2</v>
      </c>
      <c r="D53" s="4">
        <v>2</v>
      </c>
      <c r="E53" s="4">
        <v>2</v>
      </c>
      <c r="F53" s="4">
        <v>0</v>
      </c>
      <c r="G53" s="4">
        <f t="shared" si="0"/>
        <v>2</v>
      </c>
    </row>
    <row r="54" spans="1:7" x14ac:dyDescent="0.4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f t="shared" si="0"/>
        <v>0</v>
      </c>
    </row>
    <row r="55" spans="1:7" x14ac:dyDescent="0.45">
      <c r="A55" t="s">
        <v>51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f t="shared" si="0"/>
        <v>0</v>
      </c>
    </row>
    <row r="56" spans="1:7" x14ac:dyDescent="0.45">
      <c r="A56" t="s">
        <v>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f t="shared" si="0"/>
        <v>0</v>
      </c>
    </row>
    <row r="57" spans="1:7" x14ac:dyDescent="0.4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f t="shared" si="0"/>
        <v>0</v>
      </c>
    </row>
    <row r="58" spans="1:7" x14ac:dyDescent="0.45">
      <c r="A58" t="s">
        <v>54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f t="shared" si="0"/>
        <v>0</v>
      </c>
    </row>
    <row r="59" spans="1:7" x14ac:dyDescent="0.45">
      <c r="A59" t="s">
        <v>55</v>
      </c>
      <c r="B59" s="4">
        <v>1</v>
      </c>
      <c r="C59" s="4">
        <v>2</v>
      </c>
      <c r="D59" s="4">
        <v>2</v>
      </c>
      <c r="E59" s="4">
        <v>2</v>
      </c>
      <c r="F59" s="4">
        <v>0</v>
      </c>
      <c r="G59" s="4">
        <f t="shared" si="0"/>
        <v>2</v>
      </c>
    </row>
    <row r="60" spans="1:7" x14ac:dyDescent="0.45">
      <c r="A60" t="s">
        <v>56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f t="shared" si="0"/>
        <v>0</v>
      </c>
    </row>
    <row r="61" spans="1:7" x14ac:dyDescent="0.4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f t="shared" si="0"/>
        <v>0</v>
      </c>
    </row>
    <row r="62" spans="1:7" x14ac:dyDescent="0.4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f t="shared" si="0"/>
        <v>0</v>
      </c>
    </row>
    <row r="63" spans="1:7" x14ac:dyDescent="0.45">
      <c r="A63" t="s">
        <v>59</v>
      </c>
      <c r="B63" s="4">
        <v>1</v>
      </c>
      <c r="C63" s="4">
        <v>1</v>
      </c>
      <c r="D63" s="4">
        <v>1</v>
      </c>
      <c r="E63" s="4">
        <v>1</v>
      </c>
      <c r="F63" s="4">
        <v>0</v>
      </c>
      <c r="G63" s="4">
        <f t="shared" si="0"/>
        <v>1</v>
      </c>
    </row>
    <row r="64" spans="1:7" x14ac:dyDescent="0.45">
      <c r="A64" t="s">
        <v>60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f t="shared" si="0"/>
        <v>0</v>
      </c>
    </row>
    <row r="65" spans="1:7" x14ac:dyDescent="0.45">
      <c r="A65" t="s">
        <v>61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f t="shared" ref="G65:G66" si="1">E65+F65</f>
        <v>0</v>
      </c>
    </row>
    <row r="66" spans="1:7" x14ac:dyDescent="0.45">
      <c r="A66" t="s">
        <v>62</v>
      </c>
      <c r="B66" s="5">
        <v>0</v>
      </c>
      <c r="C66" s="5">
        <v>0</v>
      </c>
      <c r="D66" s="5">
        <v>0</v>
      </c>
      <c r="E66" s="4">
        <v>0</v>
      </c>
      <c r="F66" s="4">
        <v>0</v>
      </c>
      <c r="G66" s="4">
        <f t="shared" si="1"/>
        <v>0</v>
      </c>
    </row>
    <row r="67" spans="1:7" x14ac:dyDescent="0.45">
      <c r="A67" t="s">
        <v>63</v>
      </c>
      <c r="B67" s="5">
        <v>0</v>
      </c>
      <c r="C67" s="5">
        <v>0</v>
      </c>
      <c r="D67" s="5">
        <v>0</v>
      </c>
      <c r="E67" s="4">
        <v>0</v>
      </c>
      <c r="F67" s="4">
        <v>0</v>
      </c>
      <c r="G67" s="4">
        <f t="shared" ref="G67:G71" si="2">E67+F67</f>
        <v>0</v>
      </c>
    </row>
    <row r="68" spans="1:7" x14ac:dyDescent="0.45">
      <c r="A68" t="s">
        <v>64</v>
      </c>
      <c r="B68" s="5">
        <v>0</v>
      </c>
      <c r="C68" s="5">
        <v>0</v>
      </c>
      <c r="D68" s="5">
        <v>0</v>
      </c>
      <c r="E68" s="4">
        <v>0</v>
      </c>
      <c r="F68" s="4">
        <v>0</v>
      </c>
      <c r="G68" s="4">
        <f>E68+F68</f>
        <v>0</v>
      </c>
    </row>
    <row r="69" spans="1:7" x14ac:dyDescent="0.45">
      <c r="A69" t="s">
        <v>65</v>
      </c>
      <c r="B69" s="5">
        <v>0</v>
      </c>
      <c r="C69" s="5">
        <v>0</v>
      </c>
      <c r="D69" s="5">
        <v>0</v>
      </c>
      <c r="E69" s="4">
        <v>0</v>
      </c>
      <c r="F69" s="4">
        <v>0</v>
      </c>
      <c r="G69" s="4">
        <f t="shared" si="2"/>
        <v>0</v>
      </c>
    </row>
    <row r="70" spans="1:7" x14ac:dyDescent="0.45">
      <c r="A70" t="s">
        <v>66</v>
      </c>
      <c r="B70" s="5">
        <v>0</v>
      </c>
      <c r="C70" s="5">
        <v>0</v>
      </c>
      <c r="D70" s="5">
        <v>0</v>
      </c>
      <c r="E70" s="4">
        <v>0</v>
      </c>
      <c r="F70" s="4">
        <v>0</v>
      </c>
      <c r="G70" s="4">
        <f t="shared" si="2"/>
        <v>0</v>
      </c>
    </row>
    <row r="71" spans="1:7" x14ac:dyDescent="0.45">
      <c r="A71" t="s">
        <v>67</v>
      </c>
      <c r="B71" s="5">
        <v>0</v>
      </c>
      <c r="C71" s="5">
        <v>0</v>
      </c>
      <c r="D71" s="5">
        <v>0</v>
      </c>
      <c r="E71" s="4">
        <v>0</v>
      </c>
      <c r="F71" s="4">
        <v>0</v>
      </c>
      <c r="G71" s="4">
        <f t="shared" si="2"/>
        <v>0</v>
      </c>
    </row>
    <row r="72" spans="1:7" x14ac:dyDescent="0.45">
      <c r="A72" s="11"/>
      <c r="E72" s="5"/>
      <c r="F72" s="5"/>
      <c r="G72" s="5"/>
    </row>
    <row r="73" spans="1:7" x14ac:dyDescent="0.45">
      <c r="A73" s="11" t="s">
        <v>76</v>
      </c>
      <c r="B73" s="5">
        <f>SUM(B34:B72)</f>
        <v>14</v>
      </c>
      <c r="C73" s="5">
        <f t="shared" ref="C73" si="3">SUM(C34:C72)</f>
        <v>18</v>
      </c>
      <c r="D73" s="5">
        <f>SUM(D34:D72)</f>
        <v>18</v>
      </c>
      <c r="E73" s="5">
        <f>SUM(E34:E72)</f>
        <v>27</v>
      </c>
      <c r="F73" s="5">
        <f>SUM(F34:F72)</f>
        <v>32</v>
      </c>
      <c r="G73" s="5">
        <f>SUM(G34:G72)</f>
        <v>59</v>
      </c>
    </row>
    <row r="75" spans="1:7" x14ac:dyDescent="0.45">
      <c r="A75" s="3" t="s">
        <v>96</v>
      </c>
      <c r="B75" s="5">
        <f>SUM(B2:B71)</f>
        <v>19</v>
      </c>
      <c r="C75" s="5">
        <f>SUM(C2:C71)</f>
        <v>23</v>
      </c>
      <c r="D75" s="5">
        <f t="shared" ref="D75:F75" si="4">SUM(D2:D71)</f>
        <v>26</v>
      </c>
      <c r="E75" s="4">
        <f t="shared" si="4"/>
        <v>36</v>
      </c>
      <c r="F75" s="4">
        <f t="shared" si="4"/>
        <v>56</v>
      </c>
      <c r="G75" s="4">
        <f>SUM(G2:G71)</f>
        <v>92</v>
      </c>
    </row>
    <row r="77" spans="1:7" ht="28.5" x14ac:dyDescent="0.45">
      <c r="A77" s="8" t="s">
        <v>97</v>
      </c>
      <c r="B77" s="5">
        <f>B75-B73</f>
        <v>5</v>
      </c>
      <c r="C77" s="5">
        <f t="shared" ref="C77:F77" si="5">C75-C73</f>
        <v>5</v>
      </c>
      <c r="D77" s="5">
        <f t="shared" si="5"/>
        <v>8</v>
      </c>
      <c r="E77" s="4">
        <f t="shared" si="5"/>
        <v>9</v>
      </c>
      <c r="F77" s="4">
        <f t="shared" si="5"/>
        <v>24</v>
      </c>
      <c r="G77" s="4">
        <f>G75-G73</f>
        <v>33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F2135-6416-4430-9F85-83D47AF48703}">
  <dimension ref="A1:G77"/>
  <sheetViews>
    <sheetView zoomScale="80" zoomScaleNormal="80" workbookViewId="0">
      <pane ySplit="1" topLeftCell="A2" activePane="bottomLeft" state="frozen"/>
      <selection pane="bottomLeft" activeCell="A35" sqref="A35"/>
    </sheetView>
  </sheetViews>
  <sheetFormatPr defaultRowHeight="14.25" x14ac:dyDescent="0.45"/>
  <cols>
    <col min="1" max="1" width="15" style="3" customWidth="1"/>
    <col min="2" max="4" width="11.1328125" style="5" customWidth="1"/>
    <col min="5" max="6" width="11.73046875" style="4" customWidth="1"/>
    <col min="7" max="7" width="11.265625" style="4" customWidth="1"/>
  </cols>
  <sheetData>
    <row r="1" spans="1:7" ht="94.5" x14ac:dyDescent="0.45">
      <c r="A1" s="2"/>
      <c r="B1" s="15" t="s">
        <v>121</v>
      </c>
      <c r="C1" s="15" t="s">
        <v>120</v>
      </c>
      <c r="D1" s="15" t="s">
        <v>119</v>
      </c>
      <c r="E1" s="1" t="s">
        <v>69</v>
      </c>
      <c r="F1" s="1" t="s">
        <v>70</v>
      </c>
      <c r="G1" s="1" t="s">
        <v>68</v>
      </c>
    </row>
    <row r="2" spans="1:7" x14ac:dyDescent="0.45">
      <c r="A2" t="s">
        <v>1</v>
      </c>
      <c r="B2" s="5">
        <v>0</v>
      </c>
      <c r="C2" s="5">
        <v>0</v>
      </c>
      <c r="D2" s="5">
        <v>0</v>
      </c>
      <c r="E2" s="4">
        <v>0</v>
      </c>
      <c r="F2" s="4">
        <v>0</v>
      </c>
      <c r="G2" s="4">
        <f>E2+F2</f>
        <v>0</v>
      </c>
    </row>
    <row r="3" spans="1:7" x14ac:dyDescent="0.45">
      <c r="A3" t="s">
        <v>2</v>
      </c>
      <c r="B3" s="5">
        <v>0</v>
      </c>
      <c r="C3" s="5">
        <v>0</v>
      </c>
      <c r="D3" s="5">
        <v>0</v>
      </c>
      <c r="E3" s="4">
        <v>0</v>
      </c>
      <c r="F3" s="4">
        <v>0</v>
      </c>
      <c r="G3" s="4">
        <f t="shared" ref="G3:G66" si="0">E3+F3</f>
        <v>0</v>
      </c>
    </row>
    <row r="4" spans="1:7" x14ac:dyDescent="0.45">
      <c r="A4" t="s">
        <v>3</v>
      </c>
      <c r="B4" s="5">
        <v>0</v>
      </c>
      <c r="C4" s="5">
        <v>0</v>
      </c>
      <c r="D4" s="5">
        <v>0</v>
      </c>
      <c r="E4" s="4">
        <v>0</v>
      </c>
      <c r="F4" s="4">
        <v>0</v>
      </c>
      <c r="G4" s="4">
        <f t="shared" si="0"/>
        <v>0</v>
      </c>
    </row>
    <row r="5" spans="1:7" x14ac:dyDescent="0.45">
      <c r="A5" t="s">
        <v>4</v>
      </c>
      <c r="B5" s="5">
        <v>0</v>
      </c>
      <c r="C5" s="5">
        <v>0</v>
      </c>
      <c r="D5" s="5">
        <v>0</v>
      </c>
      <c r="E5" s="4">
        <v>0</v>
      </c>
      <c r="F5" s="4">
        <v>0</v>
      </c>
      <c r="G5" s="4">
        <f t="shared" si="0"/>
        <v>0</v>
      </c>
    </row>
    <row r="6" spans="1:7" x14ac:dyDescent="0.45">
      <c r="A6" t="s">
        <v>5</v>
      </c>
      <c r="B6" s="5">
        <v>0</v>
      </c>
      <c r="C6" s="5">
        <v>0</v>
      </c>
      <c r="D6" s="5">
        <v>0</v>
      </c>
      <c r="E6" s="4">
        <v>0</v>
      </c>
      <c r="F6" s="4">
        <v>0</v>
      </c>
      <c r="G6" s="4">
        <f t="shared" si="0"/>
        <v>0</v>
      </c>
    </row>
    <row r="7" spans="1:7" x14ac:dyDescent="0.45">
      <c r="A7" t="s">
        <v>6</v>
      </c>
      <c r="B7" s="5">
        <v>0</v>
      </c>
      <c r="C7" s="5">
        <v>0</v>
      </c>
      <c r="D7" s="5">
        <v>0</v>
      </c>
      <c r="E7" s="4">
        <v>0</v>
      </c>
      <c r="F7" s="4">
        <v>0</v>
      </c>
      <c r="G7" s="4">
        <f t="shared" si="0"/>
        <v>0</v>
      </c>
    </row>
    <row r="8" spans="1:7" x14ac:dyDescent="0.45">
      <c r="A8" t="s">
        <v>7</v>
      </c>
      <c r="B8" s="5">
        <v>0</v>
      </c>
      <c r="C8" s="5">
        <v>0</v>
      </c>
      <c r="D8" s="5">
        <v>0</v>
      </c>
      <c r="E8" s="4">
        <v>0</v>
      </c>
      <c r="F8" s="4">
        <v>0</v>
      </c>
      <c r="G8" s="4">
        <f t="shared" si="0"/>
        <v>0</v>
      </c>
    </row>
    <row r="9" spans="1:7" x14ac:dyDescent="0.45">
      <c r="A9" t="s">
        <v>8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f t="shared" si="0"/>
        <v>0</v>
      </c>
    </row>
    <row r="10" spans="1:7" x14ac:dyDescent="0.45">
      <c r="A10" t="s">
        <v>9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f t="shared" si="0"/>
        <v>0</v>
      </c>
    </row>
    <row r="11" spans="1:7" x14ac:dyDescent="0.45">
      <c r="A11" t="s">
        <v>10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f t="shared" si="0"/>
        <v>0</v>
      </c>
    </row>
    <row r="12" spans="1:7" x14ac:dyDescent="0.45">
      <c r="A12" t="s">
        <v>11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f t="shared" si="0"/>
        <v>0</v>
      </c>
    </row>
    <row r="13" spans="1:7" x14ac:dyDescent="0.45">
      <c r="A13" t="s">
        <v>12</v>
      </c>
      <c r="B13" s="4">
        <v>0</v>
      </c>
      <c r="C13" s="4">
        <v>0</v>
      </c>
      <c r="D13" s="4">
        <v>0</v>
      </c>
      <c r="E13" s="4">
        <v>0</v>
      </c>
      <c r="F13" s="4">
        <v>1</v>
      </c>
      <c r="G13" s="4">
        <f t="shared" si="0"/>
        <v>1</v>
      </c>
    </row>
    <row r="14" spans="1:7" x14ac:dyDescent="0.45">
      <c r="A14" t="s">
        <v>13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f t="shared" si="0"/>
        <v>0</v>
      </c>
    </row>
    <row r="15" spans="1:7" x14ac:dyDescent="0.45">
      <c r="A15" t="s">
        <v>14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f t="shared" si="0"/>
        <v>0</v>
      </c>
    </row>
    <row r="16" spans="1:7" x14ac:dyDescent="0.45">
      <c r="A16" t="s">
        <v>15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f t="shared" si="0"/>
        <v>0</v>
      </c>
    </row>
    <row r="17" spans="1:7" x14ac:dyDescent="0.45">
      <c r="A17" t="s">
        <v>16</v>
      </c>
      <c r="B17" s="4">
        <v>0</v>
      </c>
      <c r="C17" s="4">
        <v>0</v>
      </c>
      <c r="D17" s="4">
        <v>0</v>
      </c>
      <c r="E17" s="4">
        <v>0</v>
      </c>
      <c r="F17" s="4">
        <v>1</v>
      </c>
      <c r="G17" s="4">
        <f t="shared" si="0"/>
        <v>1</v>
      </c>
    </row>
    <row r="18" spans="1:7" x14ac:dyDescent="0.45">
      <c r="A18" t="s">
        <v>17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f t="shared" si="0"/>
        <v>0</v>
      </c>
    </row>
    <row r="19" spans="1:7" x14ac:dyDescent="0.45">
      <c r="A19" t="s">
        <v>18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f t="shared" si="0"/>
        <v>0</v>
      </c>
    </row>
    <row r="20" spans="1:7" x14ac:dyDescent="0.45">
      <c r="A20" t="s">
        <v>19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f t="shared" si="0"/>
        <v>0</v>
      </c>
    </row>
    <row r="21" spans="1:7" x14ac:dyDescent="0.45">
      <c r="A21" t="s">
        <v>20</v>
      </c>
      <c r="B21" s="4">
        <v>0</v>
      </c>
      <c r="C21" s="4">
        <v>0</v>
      </c>
      <c r="D21" s="4">
        <v>0</v>
      </c>
      <c r="E21" s="4">
        <v>0</v>
      </c>
      <c r="F21" s="4">
        <v>2</v>
      </c>
      <c r="G21" s="4">
        <f t="shared" si="0"/>
        <v>2</v>
      </c>
    </row>
    <row r="22" spans="1:7" x14ac:dyDescent="0.45">
      <c r="A22" t="s">
        <v>21</v>
      </c>
      <c r="B22" s="4">
        <v>0</v>
      </c>
      <c r="C22" s="4">
        <v>0</v>
      </c>
      <c r="D22" s="4">
        <v>0</v>
      </c>
      <c r="E22" s="4">
        <v>0</v>
      </c>
      <c r="F22" s="4">
        <v>1</v>
      </c>
      <c r="G22" s="4">
        <f t="shared" si="0"/>
        <v>1</v>
      </c>
    </row>
    <row r="23" spans="1:7" x14ac:dyDescent="0.45">
      <c r="A23" t="s">
        <v>22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f t="shared" si="0"/>
        <v>0</v>
      </c>
    </row>
    <row r="24" spans="1:7" x14ac:dyDescent="0.45">
      <c r="A24" t="s">
        <v>23</v>
      </c>
      <c r="B24" s="4">
        <v>0</v>
      </c>
      <c r="C24" s="4">
        <v>0</v>
      </c>
      <c r="D24" s="4">
        <v>0</v>
      </c>
      <c r="E24" s="4">
        <v>0</v>
      </c>
      <c r="F24" s="4">
        <v>1</v>
      </c>
      <c r="G24" s="4">
        <f t="shared" si="0"/>
        <v>1</v>
      </c>
    </row>
    <row r="25" spans="1:7" x14ac:dyDescent="0.45">
      <c r="A25" t="s">
        <v>24</v>
      </c>
      <c r="B25" s="4">
        <v>0</v>
      </c>
      <c r="C25" s="4">
        <v>0</v>
      </c>
      <c r="D25" s="4">
        <v>1</v>
      </c>
      <c r="E25" s="4">
        <v>1</v>
      </c>
      <c r="F25" s="4">
        <v>0</v>
      </c>
      <c r="G25" s="4">
        <f t="shared" si="0"/>
        <v>1</v>
      </c>
    </row>
    <row r="26" spans="1:7" x14ac:dyDescent="0.45">
      <c r="A26" t="s">
        <v>25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f t="shared" si="0"/>
        <v>0</v>
      </c>
    </row>
    <row r="27" spans="1:7" x14ac:dyDescent="0.45">
      <c r="A27" t="s">
        <v>26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f t="shared" si="0"/>
        <v>0</v>
      </c>
    </row>
    <row r="28" spans="1:7" x14ac:dyDescent="0.45">
      <c r="A28" t="s">
        <v>27</v>
      </c>
      <c r="B28" s="4">
        <v>0</v>
      </c>
      <c r="C28" s="4">
        <v>0</v>
      </c>
      <c r="D28" s="4">
        <v>0</v>
      </c>
      <c r="E28" s="4">
        <v>0</v>
      </c>
      <c r="F28" s="4">
        <v>1</v>
      </c>
      <c r="G28" s="4">
        <f t="shared" si="0"/>
        <v>1</v>
      </c>
    </row>
    <row r="29" spans="1:7" x14ac:dyDescent="0.45">
      <c r="A29" t="s">
        <v>28</v>
      </c>
      <c r="B29" s="4">
        <v>0</v>
      </c>
      <c r="C29" s="4">
        <v>0</v>
      </c>
      <c r="D29" s="4">
        <v>0</v>
      </c>
      <c r="E29" s="4">
        <v>0</v>
      </c>
      <c r="F29" s="4">
        <v>1</v>
      </c>
      <c r="G29" s="4">
        <f t="shared" si="0"/>
        <v>1</v>
      </c>
    </row>
    <row r="30" spans="1:7" x14ac:dyDescent="0.45">
      <c r="A30" t="s">
        <v>29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f t="shared" si="0"/>
        <v>0</v>
      </c>
    </row>
    <row r="31" spans="1:7" x14ac:dyDescent="0.45">
      <c r="A31" t="s">
        <v>30</v>
      </c>
      <c r="B31" s="4">
        <v>0</v>
      </c>
      <c r="C31" s="4">
        <v>0</v>
      </c>
      <c r="D31" s="4">
        <v>0</v>
      </c>
      <c r="E31" s="4">
        <v>0</v>
      </c>
      <c r="F31" s="4">
        <v>1</v>
      </c>
      <c r="G31" s="4">
        <f t="shared" si="0"/>
        <v>1</v>
      </c>
    </row>
    <row r="32" spans="1:7" x14ac:dyDescent="0.45">
      <c r="A32" s="10" t="s">
        <v>109</v>
      </c>
      <c r="B32" s="4">
        <v>0</v>
      </c>
      <c r="C32" s="4">
        <v>0</v>
      </c>
      <c r="D32" s="4">
        <v>0</v>
      </c>
      <c r="E32" s="4">
        <v>0</v>
      </c>
      <c r="F32" s="4">
        <v>1</v>
      </c>
      <c r="G32" s="4">
        <f t="shared" si="0"/>
        <v>1</v>
      </c>
    </row>
    <row r="33" spans="1:7" x14ac:dyDescent="0.45">
      <c r="A33" s="20" t="s">
        <v>152</v>
      </c>
      <c r="B33" s="4">
        <v>2</v>
      </c>
      <c r="C33" s="4">
        <v>2</v>
      </c>
      <c r="D33" s="4">
        <v>2</v>
      </c>
      <c r="E33" s="4">
        <v>2</v>
      </c>
      <c r="F33" s="4">
        <v>0</v>
      </c>
      <c r="G33" s="4">
        <f t="shared" si="0"/>
        <v>2</v>
      </c>
    </row>
    <row r="34" spans="1:7" x14ac:dyDescent="0.45">
      <c r="A34" s="10" t="s">
        <v>99</v>
      </c>
      <c r="B34" s="4">
        <v>0</v>
      </c>
      <c r="C34" s="4">
        <v>0</v>
      </c>
      <c r="D34" s="4">
        <v>0</v>
      </c>
      <c r="E34" s="4">
        <v>0</v>
      </c>
      <c r="F34" s="4">
        <v>1</v>
      </c>
      <c r="G34" s="4">
        <f t="shared" si="0"/>
        <v>1</v>
      </c>
    </row>
    <row r="35" spans="1:7" x14ac:dyDescent="0.45">
      <c r="A35" t="s">
        <v>31</v>
      </c>
      <c r="B35" s="4">
        <v>1</v>
      </c>
      <c r="C35" s="4">
        <v>1</v>
      </c>
      <c r="D35" s="4">
        <v>1</v>
      </c>
      <c r="E35" s="4">
        <v>1</v>
      </c>
      <c r="F35" s="4">
        <v>1</v>
      </c>
      <c r="G35" s="4">
        <f t="shared" si="0"/>
        <v>2</v>
      </c>
    </row>
    <row r="36" spans="1:7" x14ac:dyDescent="0.45">
      <c r="A36" t="s">
        <v>32</v>
      </c>
      <c r="B36" s="4">
        <v>0</v>
      </c>
      <c r="C36" s="4">
        <v>0</v>
      </c>
      <c r="D36" s="4">
        <v>0</v>
      </c>
      <c r="E36" s="4">
        <v>0</v>
      </c>
      <c r="F36" s="4">
        <v>2</v>
      </c>
      <c r="G36" s="4">
        <f t="shared" si="0"/>
        <v>2</v>
      </c>
    </row>
    <row r="37" spans="1:7" x14ac:dyDescent="0.45">
      <c r="A37" t="s">
        <v>33</v>
      </c>
      <c r="B37" s="4">
        <v>0</v>
      </c>
      <c r="C37" s="4">
        <v>0</v>
      </c>
      <c r="D37" s="4">
        <v>0</v>
      </c>
      <c r="E37" s="4">
        <v>0</v>
      </c>
      <c r="F37" s="4">
        <v>1</v>
      </c>
      <c r="G37" s="4">
        <f t="shared" si="0"/>
        <v>1</v>
      </c>
    </row>
    <row r="38" spans="1:7" x14ac:dyDescent="0.45">
      <c r="A38" t="s">
        <v>34</v>
      </c>
      <c r="B38" s="4">
        <v>1</v>
      </c>
      <c r="C38" s="4">
        <v>1</v>
      </c>
      <c r="D38" s="4">
        <v>1</v>
      </c>
      <c r="E38" s="4">
        <v>2</v>
      </c>
      <c r="F38" s="4">
        <v>1</v>
      </c>
      <c r="G38" s="4">
        <f t="shared" si="0"/>
        <v>3</v>
      </c>
    </row>
    <row r="39" spans="1:7" x14ac:dyDescent="0.45">
      <c r="A39" t="s">
        <v>35</v>
      </c>
      <c r="B39" s="4">
        <v>1</v>
      </c>
      <c r="C39" s="4">
        <v>1</v>
      </c>
      <c r="D39" s="4">
        <v>1</v>
      </c>
      <c r="E39" s="4">
        <v>1</v>
      </c>
      <c r="F39" s="4">
        <v>2</v>
      </c>
      <c r="G39" s="4">
        <f t="shared" si="0"/>
        <v>3</v>
      </c>
    </row>
    <row r="40" spans="1:7" x14ac:dyDescent="0.45">
      <c r="A40" t="s">
        <v>36</v>
      </c>
      <c r="B40" s="4">
        <v>0</v>
      </c>
      <c r="C40" s="4">
        <v>0</v>
      </c>
      <c r="D40" s="4">
        <v>0</v>
      </c>
      <c r="E40" s="4">
        <v>2</v>
      </c>
      <c r="F40" s="4">
        <v>0</v>
      </c>
      <c r="G40" s="4">
        <f t="shared" si="0"/>
        <v>2</v>
      </c>
    </row>
    <row r="41" spans="1:7" x14ac:dyDescent="0.45">
      <c r="A41" t="s">
        <v>37</v>
      </c>
      <c r="B41" s="4">
        <v>1</v>
      </c>
      <c r="C41" s="4">
        <v>1</v>
      </c>
      <c r="D41" s="4">
        <v>1</v>
      </c>
      <c r="E41" s="4">
        <v>1</v>
      </c>
      <c r="F41" s="4">
        <v>3</v>
      </c>
      <c r="G41" s="4">
        <f t="shared" si="0"/>
        <v>4</v>
      </c>
    </row>
    <row r="42" spans="1:7" x14ac:dyDescent="0.45">
      <c r="A42" t="s">
        <v>38</v>
      </c>
      <c r="B42" s="4">
        <v>1</v>
      </c>
      <c r="C42" s="4">
        <v>1</v>
      </c>
      <c r="D42" s="4">
        <v>1</v>
      </c>
      <c r="E42" s="4">
        <v>2</v>
      </c>
      <c r="F42" s="4">
        <v>4</v>
      </c>
      <c r="G42" s="4">
        <f t="shared" si="0"/>
        <v>6</v>
      </c>
    </row>
    <row r="43" spans="1:7" x14ac:dyDescent="0.45">
      <c r="A43" t="s">
        <v>39</v>
      </c>
      <c r="B43" s="4">
        <v>0</v>
      </c>
      <c r="C43" s="4">
        <v>0</v>
      </c>
      <c r="D43" s="4">
        <v>0</v>
      </c>
      <c r="E43" s="4">
        <v>1</v>
      </c>
      <c r="F43" s="4">
        <v>0</v>
      </c>
      <c r="G43" s="4">
        <f t="shared" si="0"/>
        <v>1</v>
      </c>
    </row>
    <row r="44" spans="1:7" x14ac:dyDescent="0.45">
      <c r="A44" t="s">
        <v>40</v>
      </c>
      <c r="B44" s="4">
        <v>1</v>
      </c>
      <c r="C44" s="4">
        <v>1</v>
      </c>
      <c r="D44" s="4">
        <v>1</v>
      </c>
      <c r="E44" s="4">
        <v>1</v>
      </c>
      <c r="F44" s="4">
        <v>0</v>
      </c>
      <c r="G44" s="4">
        <f t="shared" si="0"/>
        <v>1</v>
      </c>
    </row>
    <row r="45" spans="1:7" x14ac:dyDescent="0.45">
      <c r="A45" t="s">
        <v>41</v>
      </c>
      <c r="B45" s="4">
        <v>1</v>
      </c>
      <c r="C45" s="4">
        <v>2</v>
      </c>
      <c r="D45" s="4">
        <v>2</v>
      </c>
      <c r="E45" s="4">
        <v>2</v>
      </c>
      <c r="F45" s="4">
        <v>1</v>
      </c>
      <c r="G45" s="4">
        <f t="shared" si="0"/>
        <v>3</v>
      </c>
    </row>
    <row r="46" spans="1:7" x14ac:dyDescent="0.45">
      <c r="A46" t="s">
        <v>42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f t="shared" si="0"/>
        <v>0</v>
      </c>
    </row>
    <row r="47" spans="1:7" x14ac:dyDescent="0.45">
      <c r="A47" t="s">
        <v>43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f t="shared" si="0"/>
        <v>0</v>
      </c>
    </row>
    <row r="48" spans="1:7" x14ac:dyDescent="0.45">
      <c r="A48" t="s">
        <v>44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f t="shared" si="0"/>
        <v>0</v>
      </c>
    </row>
    <row r="49" spans="1:7" x14ac:dyDescent="0.45">
      <c r="A49" t="s">
        <v>45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f t="shared" si="0"/>
        <v>0</v>
      </c>
    </row>
    <row r="50" spans="1:7" x14ac:dyDescent="0.45">
      <c r="A50" t="s">
        <v>46</v>
      </c>
      <c r="B50" s="4">
        <v>0</v>
      </c>
      <c r="C50" s="4">
        <v>0</v>
      </c>
      <c r="D50" s="4">
        <v>0</v>
      </c>
      <c r="E50" s="4">
        <v>0</v>
      </c>
      <c r="F50" s="4">
        <v>0</v>
      </c>
      <c r="G50" s="4">
        <f t="shared" si="0"/>
        <v>0</v>
      </c>
    </row>
    <row r="51" spans="1:7" x14ac:dyDescent="0.45">
      <c r="A51" t="s">
        <v>47</v>
      </c>
      <c r="B51" s="4">
        <v>0</v>
      </c>
      <c r="C51" s="4">
        <v>0</v>
      </c>
      <c r="D51" s="4">
        <v>0</v>
      </c>
      <c r="E51" s="4">
        <v>0</v>
      </c>
      <c r="F51" s="4">
        <v>1</v>
      </c>
      <c r="G51" s="4">
        <f t="shared" si="0"/>
        <v>1</v>
      </c>
    </row>
    <row r="52" spans="1:7" x14ac:dyDescent="0.45">
      <c r="A52" t="s">
        <v>48</v>
      </c>
      <c r="B52" s="4">
        <v>1</v>
      </c>
      <c r="C52" s="4">
        <v>2</v>
      </c>
      <c r="D52" s="4">
        <v>2</v>
      </c>
      <c r="E52" s="4">
        <v>2</v>
      </c>
      <c r="F52" s="4">
        <v>0</v>
      </c>
      <c r="G52" s="4">
        <f t="shared" si="0"/>
        <v>2</v>
      </c>
    </row>
    <row r="53" spans="1:7" x14ac:dyDescent="0.45">
      <c r="A53" t="s">
        <v>49</v>
      </c>
      <c r="B53" s="4">
        <v>2</v>
      </c>
      <c r="C53" s="4">
        <v>2</v>
      </c>
      <c r="D53" s="4">
        <v>2</v>
      </c>
      <c r="E53" s="4">
        <v>2</v>
      </c>
      <c r="F53" s="4">
        <v>0</v>
      </c>
      <c r="G53" s="4">
        <f t="shared" si="0"/>
        <v>2</v>
      </c>
    </row>
    <row r="54" spans="1:7" x14ac:dyDescent="0.45">
      <c r="A54" t="s">
        <v>50</v>
      </c>
      <c r="B54" s="4">
        <v>0</v>
      </c>
      <c r="C54" s="4">
        <v>0</v>
      </c>
      <c r="D54" s="4">
        <v>0</v>
      </c>
      <c r="E54" s="4">
        <v>0</v>
      </c>
      <c r="F54" s="4">
        <v>0</v>
      </c>
      <c r="G54" s="4">
        <f t="shared" si="0"/>
        <v>0</v>
      </c>
    </row>
    <row r="55" spans="1:7" x14ac:dyDescent="0.45">
      <c r="A55" t="s">
        <v>51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f t="shared" si="0"/>
        <v>0</v>
      </c>
    </row>
    <row r="56" spans="1:7" x14ac:dyDescent="0.45">
      <c r="A56" t="s">
        <v>52</v>
      </c>
      <c r="B56" s="4">
        <v>0</v>
      </c>
      <c r="C56" s="4">
        <v>0</v>
      </c>
      <c r="D56" s="4">
        <v>0</v>
      </c>
      <c r="E56" s="4">
        <v>0</v>
      </c>
      <c r="F56" s="4">
        <v>0</v>
      </c>
      <c r="G56" s="4">
        <f t="shared" si="0"/>
        <v>0</v>
      </c>
    </row>
    <row r="57" spans="1:7" x14ac:dyDescent="0.45">
      <c r="A57" t="s">
        <v>53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f t="shared" si="0"/>
        <v>0</v>
      </c>
    </row>
    <row r="58" spans="1:7" x14ac:dyDescent="0.45">
      <c r="A58" t="s">
        <v>54</v>
      </c>
      <c r="B58" s="4">
        <v>0</v>
      </c>
      <c r="C58" s="4">
        <v>0</v>
      </c>
      <c r="D58" s="4">
        <v>0</v>
      </c>
      <c r="E58" s="4">
        <v>0</v>
      </c>
      <c r="F58" s="4">
        <v>0</v>
      </c>
      <c r="G58" s="4">
        <f t="shared" si="0"/>
        <v>0</v>
      </c>
    </row>
    <row r="59" spans="1:7" x14ac:dyDescent="0.45">
      <c r="A59" t="s">
        <v>55</v>
      </c>
      <c r="B59" s="4">
        <v>1</v>
      </c>
      <c r="C59" s="4">
        <v>1</v>
      </c>
      <c r="D59" s="4">
        <v>1</v>
      </c>
      <c r="E59" s="4">
        <v>1</v>
      </c>
      <c r="F59" s="4">
        <v>0</v>
      </c>
      <c r="G59" s="4">
        <f t="shared" si="0"/>
        <v>1</v>
      </c>
    </row>
    <row r="60" spans="1:7" x14ac:dyDescent="0.45">
      <c r="A60" t="s">
        <v>56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f t="shared" si="0"/>
        <v>0</v>
      </c>
    </row>
    <row r="61" spans="1:7" x14ac:dyDescent="0.45">
      <c r="A61" t="s">
        <v>57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f t="shared" si="0"/>
        <v>0</v>
      </c>
    </row>
    <row r="62" spans="1:7" x14ac:dyDescent="0.45">
      <c r="A62" t="s">
        <v>58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f t="shared" si="0"/>
        <v>0</v>
      </c>
    </row>
    <row r="63" spans="1:7" x14ac:dyDescent="0.45">
      <c r="A63" t="s">
        <v>59</v>
      </c>
      <c r="B63" s="4">
        <v>1</v>
      </c>
      <c r="C63" s="4">
        <v>1</v>
      </c>
      <c r="D63" s="4">
        <v>1</v>
      </c>
      <c r="E63" s="4">
        <v>1</v>
      </c>
      <c r="F63" s="4">
        <v>0</v>
      </c>
      <c r="G63" s="4">
        <f t="shared" si="0"/>
        <v>1</v>
      </c>
    </row>
    <row r="64" spans="1:7" x14ac:dyDescent="0.45">
      <c r="A64" t="s">
        <v>60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f t="shared" si="0"/>
        <v>0</v>
      </c>
    </row>
    <row r="65" spans="1:7" x14ac:dyDescent="0.45">
      <c r="A65" t="s">
        <v>61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f t="shared" si="0"/>
        <v>0</v>
      </c>
    </row>
    <row r="66" spans="1:7" x14ac:dyDescent="0.45">
      <c r="A66" t="s">
        <v>62</v>
      </c>
      <c r="B66" s="5">
        <v>0</v>
      </c>
      <c r="C66" s="5">
        <v>0</v>
      </c>
      <c r="D66" s="5">
        <v>0</v>
      </c>
      <c r="E66" s="4">
        <v>0</v>
      </c>
      <c r="F66" s="4">
        <v>0</v>
      </c>
      <c r="G66" s="4">
        <f t="shared" si="0"/>
        <v>0</v>
      </c>
    </row>
    <row r="67" spans="1:7" x14ac:dyDescent="0.45">
      <c r="A67" t="s">
        <v>63</v>
      </c>
      <c r="B67" s="5">
        <v>0</v>
      </c>
      <c r="C67" s="5">
        <v>0</v>
      </c>
      <c r="D67" s="5">
        <v>0</v>
      </c>
      <c r="E67" s="4">
        <v>0</v>
      </c>
      <c r="F67" s="4">
        <v>0</v>
      </c>
      <c r="G67" s="4">
        <f t="shared" ref="G67:G71" si="1">E67+F67</f>
        <v>0</v>
      </c>
    </row>
    <row r="68" spans="1:7" x14ac:dyDescent="0.45">
      <c r="A68" t="s">
        <v>64</v>
      </c>
      <c r="B68" s="5">
        <v>0</v>
      </c>
      <c r="C68" s="5">
        <v>0</v>
      </c>
      <c r="D68" s="5">
        <v>0</v>
      </c>
      <c r="E68" s="4">
        <v>0</v>
      </c>
      <c r="F68" s="4">
        <v>0</v>
      </c>
      <c r="G68" s="4">
        <f>E68+F68</f>
        <v>0</v>
      </c>
    </row>
    <row r="69" spans="1:7" x14ac:dyDescent="0.45">
      <c r="A69" t="s">
        <v>65</v>
      </c>
      <c r="B69" s="5">
        <v>0</v>
      </c>
      <c r="C69" s="5">
        <v>0</v>
      </c>
      <c r="D69" s="5">
        <v>0</v>
      </c>
      <c r="E69" s="4">
        <v>0</v>
      </c>
      <c r="F69" s="4">
        <v>0</v>
      </c>
      <c r="G69" s="4">
        <f t="shared" si="1"/>
        <v>0</v>
      </c>
    </row>
    <row r="70" spans="1:7" x14ac:dyDescent="0.45">
      <c r="A70" t="s">
        <v>66</v>
      </c>
      <c r="B70" s="5">
        <v>0</v>
      </c>
      <c r="C70" s="5">
        <v>0</v>
      </c>
      <c r="D70" s="5">
        <v>0</v>
      </c>
      <c r="E70" s="4">
        <v>0</v>
      </c>
      <c r="F70" s="4">
        <v>0</v>
      </c>
      <c r="G70" s="4">
        <f t="shared" si="1"/>
        <v>0</v>
      </c>
    </row>
    <row r="71" spans="1:7" x14ac:dyDescent="0.45">
      <c r="A71" t="s">
        <v>67</v>
      </c>
      <c r="B71" s="5">
        <v>0</v>
      </c>
      <c r="C71" s="5">
        <v>0</v>
      </c>
      <c r="D71" s="5">
        <v>0</v>
      </c>
      <c r="E71" s="4">
        <v>0</v>
      </c>
      <c r="F71" s="4">
        <v>0</v>
      </c>
      <c r="G71" s="4">
        <f t="shared" si="1"/>
        <v>0</v>
      </c>
    </row>
    <row r="72" spans="1:7" x14ac:dyDescent="0.45">
      <c r="A72" s="11"/>
      <c r="E72" s="5"/>
      <c r="F72" s="5"/>
      <c r="G72" s="5"/>
    </row>
    <row r="73" spans="1:7" x14ac:dyDescent="0.45">
      <c r="A73" s="11" t="s">
        <v>76</v>
      </c>
      <c r="B73" s="5">
        <f>SUM(B33:B72)</f>
        <v>14</v>
      </c>
      <c r="C73" s="5">
        <f>SUM(C33:C72)</f>
        <v>16</v>
      </c>
      <c r="D73" s="5">
        <f>SUM(D33:D72)</f>
        <v>16</v>
      </c>
      <c r="E73" s="5">
        <f>SUM(E33:E72)</f>
        <v>21</v>
      </c>
      <c r="F73" s="5">
        <f>SUM(F33:F72)</f>
        <v>17</v>
      </c>
      <c r="G73" s="5">
        <f t="shared" ref="G73" si="2">SUM(G33:G72)</f>
        <v>38</v>
      </c>
    </row>
    <row r="75" spans="1:7" x14ac:dyDescent="0.45">
      <c r="A75" s="3" t="s">
        <v>96</v>
      </c>
      <c r="B75" s="5">
        <f>SUM(B2:B71)</f>
        <v>14</v>
      </c>
      <c r="C75" s="5">
        <f>SUM(C2:C71)</f>
        <v>16</v>
      </c>
      <c r="D75" s="5">
        <f t="shared" ref="D75:F75" si="3">SUM(D2:D71)</f>
        <v>17</v>
      </c>
      <c r="E75" s="4">
        <f t="shared" si="3"/>
        <v>22</v>
      </c>
      <c r="F75" s="4">
        <f t="shared" si="3"/>
        <v>27</v>
      </c>
      <c r="G75" s="4">
        <f>SUM(G2:G71)</f>
        <v>49</v>
      </c>
    </row>
    <row r="77" spans="1:7" ht="28.5" x14ac:dyDescent="0.45">
      <c r="A77" s="8" t="s">
        <v>97</v>
      </c>
      <c r="B77" s="5">
        <f>B75-B73</f>
        <v>0</v>
      </c>
      <c r="C77" s="5">
        <f t="shared" ref="C77:F77" si="4">C75-C73</f>
        <v>0</v>
      </c>
      <c r="D77" s="5">
        <f t="shared" si="4"/>
        <v>1</v>
      </c>
      <c r="E77" s="4">
        <f t="shared" si="4"/>
        <v>1</v>
      </c>
      <c r="F77" s="4">
        <f t="shared" si="4"/>
        <v>10</v>
      </c>
      <c r="G77" s="4">
        <f>G75-G73</f>
        <v>11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Fast-spiking 5 10 20 Hz</vt:lpstr>
      <vt:lpstr>Cell Counts_5Hz_Score2016</vt:lpstr>
      <vt:lpstr>Cell Counts_10Hz_Score2016 </vt:lpstr>
      <vt:lpstr>HPC-projecting Cake_11ms_10Hz</vt:lpstr>
      <vt:lpstr>HPC-projecting Cake_12ms_10Hz</vt:lpstr>
      <vt:lpstr>HPC-projecting Cake_10ms_10Hz</vt:lpstr>
      <vt:lpstr>Fast-Spiking_5Hz_Score2016</vt:lpstr>
      <vt:lpstr>Fast-Spiking_10Hz_Score2016</vt:lpstr>
      <vt:lpstr>Fast-Spiking_20Hz_Score2016</vt:lpstr>
      <vt:lpstr>Grid Cells_Score2016</vt:lpstr>
      <vt:lpstr>HDC_Score2016</vt:lpstr>
      <vt:lpstr>Border Cells_2016</vt:lpstr>
      <vt:lpstr>Unknown Cells_5Hz_2016</vt:lpstr>
      <vt:lpstr>Unknown Cells_10Hz_2016</vt:lpstr>
      <vt:lpstr>HPC-projecting Cell Cake_12ms</vt:lpstr>
      <vt:lpstr>HPC-projecting Cell Cake_11ms</vt:lpstr>
      <vt:lpstr>HPC-projecting Cell Cake_10ms</vt:lpstr>
      <vt:lpstr>Synaptic activated Cells_5Hz</vt:lpstr>
      <vt:lpstr>Synaptic activated Cells_10Hz</vt:lpstr>
    </vt:vector>
  </TitlesOfParts>
  <Company>DMF - NTNU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jingye</dc:creator>
  <cp:lastModifiedBy>Jing Ye</cp:lastModifiedBy>
  <cp:lastPrinted>2016-04-26T09:52:50Z</cp:lastPrinted>
  <dcterms:created xsi:type="dcterms:W3CDTF">2015-09-23T13:17:34Z</dcterms:created>
  <dcterms:modified xsi:type="dcterms:W3CDTF">2018-01-17T03:11:24Z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